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Data TP 2022-2023\Koperasi AHIS\Pantry\Laporan Dana\"/>
    </mc:Choice>
  </mc:AlternateContent>
  <xr:revisionPtr revIDLastSave="0" documentId="13_ncr:1_{B3FC6CBD-4A35-4CDC-8D0F-F8662A4952D7}" xr6:coauthVersionLast="47" xr6:coauthVersionMax="47" xr10:uidLastSave="{00000000-0000-0000-0000-000000000000}"/>
  <bookViews>
    <workbookView xWindow="-120" yWindow="-120" windowWidth="20730" windowHeight="11160" activeTab="4" xr2:uid="{12AAF3AE-E14F-455E-A235-D3595D7B0D9B}"/>
  </bookViews>
  <sheets>
    <sheet name="Januari" sheetId="8" r:id="rId1"/>
    <sheet name="Februari" sheetId="9" r:id="rId2"/>
    <sheet name="Maret" sheetId="10" r:id="rId3"/>
    <sheet name="Mei" sheetId="11" r:id="rId4"/>
    <sheet name="Juni" sheetId="22" r:id="rId5"/>
    <sheet name="Saldo Akhir Juni 2023" sheetId="23" r:id="rId6"/>
  </sheets>
  <definedNames>
    <definedName name="_xlnm.Print_Area" localSheetId="1">Februari!$A$1:$H$26</definedName>
    <definedName name="_xlnm.Print_Area" localSheetId="0">Januari!$A$1:$H$33</definedName>
    <definedName name="_xlnm.Print_Area" localSheetId="4">Juni!$A$1:$H$21</definedName>
    <definedName name="_xlnm.Print_Area" localSheetId="2">Maret!$A$1:$H$30</definedName>
    <definedName name="_xlnm.Print_Area" localSheetId="3">Mei!$A$1:$H$28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23" l="1"/>
  <c r="D11" i="23"/>
  <c r="D13" i="23" s="1"/>
  <c r="D15" i="23" s="1"/>
  <c r="G14" i="22"/>
  <c r="F14" i="22"/>
  <c r="H14" i="22" s="1"/>
  <c r="H10" i="22"/>
  <c r="E14" i="22" l="1"/>
  <c r="H5" i="22"/>
  <c r="H6" i="22" s="1"/>
  <c r="H7" i="22" s="1"/>
  <c r="H8" i="22" s="1"/>
  <c r="H9" i="22" s="1"/>
  <c r="H11" i="22" s="1"/>
  <c r="H12" i="22" s="1"/>
  <c r="H13" i="22" s="1"/>
  <c r="H18" i="11" l="1"/>
  <c r="E25" i="11"/>
  <c r="H22" i="11"/>
  <c r="G21" i="11"/>
  <c r="F21" i="11"/>
  <c r="E21" i="11"/>
  <c r="H5" i="11" l="1"/>
  <c r="H6" i="11" s="1"/>
  <c r="H7" i="11" s="1"/>
  <c r="H8" i="11" s="1"/>
  <c r="H9" i="11" s="1"/>
  <c r="H10" i="11" s="1"/>
  <c r="H11" i="11" s="1"/>
  <c r="H12" i="11" s="1"/>
  <c r="H13" i="11" s="1"/>
  <c r="H14" i="11" s="1"/>
  <c r="H15" i="11" s="1"/>
  <c r="H16" i="11" s="1"/>
  <c r="H17" i="11" s="1"/>
  <c r="H19" i="11" l="1"/>
  <c r="H20" i="11" s="1"/>
  <c r="H21" i="11" s="1"/>
  <c r="K27" i="10"/>
  <c r="H23" i="10"/>
  <c r="H22" i="10"/>
  <c r="H19" i="10"/>
  <c r="H15" i="10"/>
  <c r="H14" i="10"/>
  <c r="H5" i="10" l="1"/>
  <c r="H6" i="10" s="1"/>
  <c r="H7" i="10" s="1"/>
  <c r="H8" i="10" s="1"/>
  <c r="H9" i="10" s="1"/>
  <c r="H10" i="10" s="1"/>
  <c r="H18" i="9"/>
  <c r="H19" i="9"/>
  <c r="H11" i="10" l="1"/>
  <c r="H12" i="10" s="1"/>
  <c r="H13" i="10"/>
  <c r="H5" i="9"/>
  <c r="H6" i="9" s="1"/>
  <c r="H7" i="9" l="1"/>
  <c r="H8" i="9" s="1"/>
  <c r="H9" i="9" s="1"/>
  <c r="H10" i="9" s="1"/>
  <c r="H11" i="9" s="1"/>
  <c r="H12" i="9" s="1"/>
  <c r="H16" i="10" l="1"/>
  <c r="H17" i="10" s="1"/>
  <c r="H18" i="10" s="1"/>
  <c r="H20" i="10" s="1"/>
  <c r="H13" i="9"/>
  <c r="H14" i="9" s="1"/>
  <c r="H15" i="9" s="1"/>
  <c r="H16" i="9" s="1"/>
  <c r="H5" i="8"/>
  <c r="H6" i="8" s="1"/>
  <c r="H7" i="8" s="1"/>
  <c r="H8" i="8" s="1"/>
  <c r="H9" i="8" s="1"/>
  <c r="H10" i="8" s="1"/>
  <c r="H11" i="8" s="1"/>
  <c r="H12" i="8" s="1"/>
  <c r="H21" i="10" l="1"/>
  <c r="H17" i="9"/>
  <c r="H20" i="9" s="1"/>
  <c r="H13" i="8"/>
  <c r="H24" i="10" l="1"/>
  <c r="H14" i="8"/>
  <c r="H15" i="8" l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l="1"/>
  <c r="H15" i="22" l="1"/>
</calcChain>
</file>

<file path=xl/sharedStrings.xml><?xml version="1.0" encoding="utf-8"?>
<sst xmlns="http://schemas.openxmlformats.org/spreadsheetml/2006/main" count="262" uniqueCount="127">
  <si>
    <t>Keterangan</t>
  </si>
  <si>
    <t>Saldo Awal</t>
  </si>
  <si>
    <t>Penerimaan</t>
  </si>
  <si>
    <t>pengeluaran</t>
  </si>
  <si>
    <t>Saldo Akhir</t>
  </si>
  <si>
    <t>No.</t>
  </si>
  <si>
    <t>Waktu</t>
  </si>
  <si>
    <t>Ketua Koperasi AHIS</t>
  </si>
  <si>
    <t>Imbar Subroto</t>
  </si>
  <si>
    <t xml:space="preserve">LAPORAN DANA KOPERASI AHIS </t>
  </si>
  <si>
    <t>Transfer</t>
  </si>
  <si>
    <t>-</t>
  </si>
  <si>
    <t xml:space="preserve">Ke bu Rini </t>
  </si>
  <si>
    <t>Dana katering guru dan anak guru</t>
  </si>
  <si>
    <t>Belanja pekan 4</t>
  </si>
  <si>
    <t>Tambahan belanja pekan 4</t>
  </si>
  <si>
    <t>Mengetahui</t>
  </si>
  <si>
    <t>Pengawas Koperasi</t>
  </si>
  <si>
    <t>Luqman Hakim</t>
  </si>
  <si>
    <t>dari Bu Ratna</t>
  </si>
  <si>
    <t>Belanja pekan 1</t>
  </si>
  <si>
    <t>Tambahan belanja pekan 1</t>
  </si>
  <si>
    <t>Bekasi,  02 Januari 2023</t>
  </si>
  <si>
    <t>dari AHIS</t>
  </si>
  <si>
    <t>BULAN JANUARI 2023</t>
  </si>
  <si>
    <t>Transport bu Dedeh (Sabtu)</t>
  </si>
  <si>
    <t>Titipan dana Katering</t>
  </si>
  <si>
    <t>Belanja pekan 2</t>
  </si>
  <si>
    <t>Dari guru shadow</t>
  </si>
  <si>
    <t>pembayaran katering bulan januari</t>
  </si>
  <si>
    <t>Tambahan belanja pekan 2</t>
  </si>
  <si>
    <t>Belanja pekan 3</t>
  </si>
  <si>
    <t>Ganti berobat bu Ismi</t>
  </si>
  <si>
    <t>honor karyawan pengganti</t>
  </si>
  <si>
    <t>Ke bu Amel</t>
  </si>
  <si>
    <t>Pengembalian dana katering</t>
  </si>
  <si>
    <t>Ke bu Rachmi</t>
  </si>
  <si>
    <t>Honor bulan Januari</t>
  </si>
  <si>
    <t>Belanja tgl 30,31 januari dan pekan 1 Februari</t>
  </si>
  <si>
    <t>Pemotongan pinjaman ke-3(Bu Ismi)</t>
  </si>
  <si>
    <t>Sisa Saldo Januari</t>
  </si>
  <si>
    <t>BULAN FEBRUARI 2023</t>
  </si>
  <si>
    <t>Bayar Katering Desember-januari</t>
  </si>
  <si>
    <t>Tambahan belanja pekan 3</t>
  </si>
  <si>
    <t>tambahan belanja pekan 2</t>
  </si>
  <si>
    <t>Dari guru shadow Haik</t>
  </si>
  <si>
    <t>bayar katering bulan februari</t>
  </si>
  <si>
    <t>Titipan dana katering Februari (1)</t>
  </si>
  <si>
    <t>Titipan dana katering Februari (2)</t>
  </si>
  <si>
    <t>Sisa Saldo Februari</t>
  </si>
  <si>
    <t>Pemotongan pinjaman ke-4 (Bu Ismi)</t>
  </si>
  <si>
    <t>Jasa pengetikan belanja 2 bulan</t>
  </si>
  <si>
    <t>Honor bulan Februari</t>
  </si>
  <si>
    <t>Bekasi,  01 Maret 2023</t>
  </si>
  <si>
    <t>BULAN MARET 2023</t>
  </si>
  <si>
    <t>Saldo Awal (Maret)</t>
  </si>
  <si>
    <t>Belanja pekan 1 (Maret)</t>
  </si>
  <si>
    <t>Belanja pekan 2 (maret)</t>
  </si>
  <si>
    <t>Titipan dana katering Maret (1)</t>
  </si>
  <si>
    <t>Tambahan belanja pekan 3 + Modal Baso</t>
  </si>
  <si>
    <t>Pembayaran baso 380porsi x 13rb</t>
  </si>
  <si>
    <t>dari AHIS Fair</t>
  </si>
  <si>
    <t>tambahan Belanja pekan 3 + 2 hari</t>
  </si>
  <si>
    <t>Titipan dana katering Maret (2)</t>
  </si>
  <si>
    <t>Honor bulan Maret</t>
  </si>
  <si>
    <t>kekurangan Honor bulan Maret</t>
  </si>
  <si>
    <t>Jasa pengetikan belanja bulan maret</t>
  </si>
  <si>
    <t>ke bu Wina</t>
  </si>
  <si>
    <t>dari Guru Shadow</t>
  </si>
  <si>
    <t>Ke Yayasan Al Hidayah</t>
  </si>
  <si>
    <t>Dari bu Rini</t>
  </si>
  <si>
    <t>Pembelian kaos karyawan pantry</t>
  </si>
  <si>
    <t>pembayaran katering guru Shadow Haik bulan Maret</t>
  </si>
  <si>
    <t>Bagi hasil bazaar Baso (4 orang)</t>
  </si>
  <si>
    <t>Bekasi,  06 April 2023</t>
  </si>
  <si>
    <t>pengembalian kelebihan dana katering bulan Februari-Maret</t>
  </si>
  <si>
    <t>pengembalian dana katering maret</t>
  </si>
  <si>
    <t>BULAN MEI 2023</t>
  </si>
  <si>
    <t>Saldo April 2023</t>
  </si>
  <si>
    <t>THR karyawan Pantry (parcel)</t>
  </si>
  <si>
    <t>Belanja pekan 1 mei</t>
  </si>
  <si>
    <t>Belanja pekan 2 mei</t>
  </si>
  <si>
    <t>Dari Yayasan AHIS</t>
  </si>
  <si>
    <t>Titipan dana katering (1)</t>
  </si>
  <si>
    <t>Belanja pekan 3 mei</t>
  </si>
  <si>
    <t>Saldo Awal (saldo desember 2022)</t>
  </si>
  <si>
    <t>Titipan dana katering (2)</t>
  </si>
  <si>
    <t>Belanja pekan 4 mei</t>
  </si>
  <si>
    <t>Ke bu Lina TK</t>
  </si>
  <si>
    <t>Ke Rek. Pantry</t>
  </si>
  <si>
    <t>Penjualan kelebihan pisang 7 kg</t>
  </si>
  <si>
    <t>Pengembalian kelebihan dana Belanja</t>
  </si>
  <si>
    <t>pengembalian uang katering</t>
  </si>
  <si>
    <t>Sisa Saldo Maret-April</t>
  </si>
  <si>
    <t>Tambahan dana dari saham guru baru</t>
  </si>
  <si>
    <t>Pembayaran katering guru Shadow Haik bulan Mei dan Juni</t>
  </si>
  <si>
    <t>Pembayaran Katering bu Ratna</t>
  </si>
  <si>
    <t>Kekurangan belanja Mei</t>
  </si>
  <si>
    <t>Honor bulan Mei</t>
  </si>
  <si>
    <t>Bekasi,  06 Mei 2023</t>
  </si>
  <si>
    <t>Jumlah</t>
  </si>
  <si>
    <t>BULAN JUNI 2023</t>
  </si>
  <si>
    <t>Saldo Juni 2023</t>
  </si>
  <si>
    <t>Ke Rek. Pantry (Imbar S) dari Bu Anis</t>
  </si>
  <si>
    <t>06/07-06-2023</t>
  </si>
  <si>
    <t>Belanja pekan 1 Juni</t>
  </si>
  <si>
    <t>Tambahan Belanja pekan 1 Juni</t>
  </si>
  <si>
    <t>Honor bulan Juni</t>
  </si>
  <si>
    <t>Titipan dana katering (3)</t>
  </si>
  <si>
    <t>Kekurangan Belanja</t>
  </si>
  <si>
    <t>Bekasi,  14 Jui2023</t>
  </si>
  <si>
    <t>Saham Awal ( Saham awal koperasi setelah dipotong saham karyawan yang keluar dari AHIS )</t>
  </si>
  <si>
    <t>Saldo Koperasi AHIS unit Katering per Juni 2023 adalah sebagai berikut :</t>
  </si>
  <si>
    <t>Ke bu Rini</t>
  </si>
  <si>
    <t>Jasa pengetikan belanja bulan Mei dan Juni</t>
  </si>
  <si>
    <t>Saham Guru baru periode Agustus 2022 - Juni 2023</t>
  </si>
  <si>
    <t>Dana Katering Guru dan anak Guru ( juni 2023)</t>
  </si>
  <si>
    <t>Stock barang di Pantry jika diuangkan</t>
  </si>
  <si>
    <t>Piutang Katering Ortu</t>
  </si>
  <si>
    <t>Dana Piutang :</t>
  </si>
  <si>
    <t>Saldo Juni</t>
  </si>
  <si>
    <t>Saldo Mei</t>
  </si>
  <si>
    <t xml:space="preserve">Saldo Per 19 Juni 2023 Minus sebesar </t>
  </si>
  <si>
    <t>Saldo bulan Juni 2023 ( per 19 Juni )</t>
  </si>
  <si>
    <t>Keuntungan Sampai Akhir Juni 2023 Sebesar</t>
  </si>
  <si>
    <t>Saldo Akhir Juni 2023</t>
  </si>
  <si>
    <t>Jumlah Dana Tersimpan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</si>
</sst>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-[$Rp-421]* #,##0_-;\-[$Rp-421]* #,##0_-;_-[$Rp-421]* &quot;-&quot;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FF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EF2CB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2">
    <xf numFmtId="0" fontId="0" fillId="0" borderId="0" xfId="0"/>
    <xf numFmtId="0" fontId="4" fillId="0" borderId="0" xfId="0" applyFont="1"/>
    <xf numFmtId="15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/>
    <xf numFmtId="0" fontId="4" fillId="0" borderId="1" xfId="0" applyFont="1" applyBorder="1" applyAlignment="1">
      <alignment horizontal="left"/>
    </xf>
    <xf numFmtId="0" fontId="6" fillId="2" borderId="1" xfId="0" applyFont="1" applyFill="1" applyBorder="1"/>
    <xf numFmtId="15" fontId="6" fillId="0" borderId="1" xfId="0" applyNumberFormat="1" applyFont="1" applyBorder="1" applyAlignment="1">
      <alignment horizontal="center"/>
    </xf>
    <xf numFmtId="164" fontId="0" fillId="0" borderId="0" xfId="1" applyNumberFormat="1" applyFont="1"/>
    <xf numFmtId="164" fontId="8" fillId="0" borderId="0" xfId="1" applyNumberFormat="1" applyFont="1"/>
    <xf numFmtId="0" fontId="6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164" fontId="8" fillId="0" borderId="0" xfId="1" applyNumberFormat="1" applyFont="1" applyAlignment="1">
      <alignment horizontal="right"/>
    </xf>
    <xf numFmtId="0" fontId="6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wrapText="1"/>
    </xf>
    <xf numFmtId="164" fontId="0" fillId="0" borderId="0" xfId="0" applyNumberFormat="1"/>
    <xf numFmtId="164" fontId="4" fillId="0" borderId="0" xfId="1" applyNumberFormat="1" applyFont="1"/>
    <xf numFmtId="165" fontId="4" fillId="0" borderId="1" xfId="1" applyNumberFormat="1" applyFont="1" applyBorder="1"/>
    <xf numFmtId="165" fontId="4" fillId="0" borderId="1" xfId="0" applyNumberFormat="1" applyFont="1" applyBorder="1"/>
    <xf numFmtId="165" fontId="6" fillId="0" borderId="1" xfId="1" applyNumberFormat="1" applyFont="1" applyBorder="1"/>
    <xf numFmtId="165" fontId="7" fillId="0" borderId="1" xfId="1" applyNumberFormat="1" applyFont="1" applyBorder="1"/>
    <xf numFmtId="165" fontId="6" fillId="0" borderId="1" xfId="0" applyNumberFormat="1" applyFont="1" applyBorder="1"/>
    <xf numFmtId="165" fontId="7" fillId="0" borderId="1" xfId="0" applyNumberFormat="1" applyFont="1" applyBorder="1"/>
    <xf numFmtId="165" fontId="6" fillId="0" borderId="1" xfId="1" applyNumberFormat="1" applyFont="1" applyBorder="1" applyAlignment="1">
      <alignment vertical="center"/>
    </xf>
    <xf numFmtId="165" fontId="6" fillId="0" borderId="1" xfId="0" applyNumberFormat="1" applyFont="1" applyBorder="1" applyAlignment="1">
      <alignment vertical="center"/>
    </xf>
    <xf numFmtId="165" fontId="5" fillId="0" borderId="1" xfId="0" applyNumberFormat="1" applyFont="1" applyBorder="1"/>
    <xf numFmtId="165" fontId="5" fillId="0" borderId="1" xfId="1" applyNumberFormat="1" applyFont="1" applyBorder="1"/>
    <xf numFmtId="165" fontId="11" fillId="0" borderId="1" xfId="1" applyNumberFormat="1" applyFont="1" applyBorder="1"/>
    <xf numFmtId="0" fontId="7" fillId="0" borderId="1" xfId="0" applyFont="1" applyBorder="1" applyAlignment="1">
      <alignment horizontal="left"/>
    </xf>
    <xf numFmtId="165" fontId="7" fillId="0" borderId="1" xfId="0" applyNumberFormat="1" applyFont="1" applyBorder="1" applyAlignment="1">
      <alignment vertical="center"/>
    </xf>
    <xf numFmtId="165" fontId="7" fillId="2" borderId="1" xfId="0" applyNumberFormat="1" applyFont="1" applyFill="1" applyBorder="1"/>
    <xf numFmtId="165" fontId="11" fillId="0" borderId="1" xfId="0" applyNumberFormat="1" applyFont="1" applyBorder="1"/>
    <xf numFmtId="0" fontId="10" fillId="0" borderId="0" xfId="0" applyFont="1"/>
    <xf numFmtId="0" fontId="6" fillId="0" borderId="1" xfId="0" applyFont="1" applyBorder="1" applyAlignment="1">
      <alignment horizontal="center"/>
    </xf>
    <xf numFmtId="165" fontId="0" fillId="0" borderId="1" xfId="0" applyNumberFormat="1" applyBorder="1"/>
    <xf numFmtId="0" fontId="6" fillId="2" borderId="1" xfId="0" applyFont="1" applyFill="1" applyBorder="1" applyAlignment="1">
      <alignment vertical="center" wrapText="1"/>
    </xf>
    <xf numFmtId="15" fontId="6" fillId="0" borderId="1" xfId="0" applyNumberFormat="1" applyFont="1" applyBorder="1" applyAlignment="1">
      <alignment horizontal="center" vertical="center"/>
    </xf>
    <xf numFmtId="165" fontId="7" fillId="2" borderId="1" xfId="0" applyNumberFormat="1" applyFont="1" applyFill="1" applyBorder="1" applyAlignment="1">
      <alignment vertical="center"/>
    </xf>
    <xf numFmtId="0" fontId="9" fillId="0" borderId="0" xfId="0" applyFont="1"/>
    <xf numFmtId="165" fontId="6" fillId="0" borderId="0" xfId="1" applyNumberFormat="1" applyFont="1" applyBorder="1"/>
    <xf numFmtId="165" fontId="4" fillId="0" borderId="0" xfId="1" applyNumberFormat="1" applyFont="1" applyBorder="1"/>
    <xf numFmtId="164" fontId="0" fillId="0" borderId="0" xfId="1" applyNumberFormat="1" applyFont="1" applyBorder="1"/>
    <xf numFmtId="164" fontId="1" fillId="0" borderId="0" xfId="1" applyNumberFormat="1" applyFont="1"/>
    <xf numFmtId="164" fontId="1" fillId="0" borderId="0" xfId="1" applyNumberFormat="1" applyFont="1" applyAlignment="1">
      <alignment horizontal="right"/>
    </xf>
    <xf numFmtId="164" fontId="2" fillId="0" borderId="0" xfId="1" applyNumberFormat="1" applyFont="1"/>
    <xf numFmtId="0" fontId="0" fillId="0" borderId="1" xfId="0" applyBorder="1"/>
    <xf numFmtId="0" fontId="9" fillId="0" borderId="1" xfId="0" applyFont="1" applyBorder="1" applyAlignment="1">
      <alignment horizontal="left"/>
    </xf>
    <xf numFmtId="0" fontId="9" fillId="0" borderId="1" xfId="0" applyFont="1" applyBorder="1"/>
    <xf numFmtId="0" fontId="9" fillId="2" borderId="1" xfId="0" applyFont="1" applyFill="1" applyBorder="1"/>
    <xf numFmtId="165" fontId="9" fillId="0" borderId="1" xfId="0" applyNumberFormat="1" applyFont="1" applyBorder="1"/>
    <xf numFmtId="0" fontId="6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164" fontId="0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65" fontId="7" fillId="0" borderId="1" xfId="1" applyNumberFormat="1" applyFont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/>
    </xf>
    <xf numFmtId="165" fontId="0" fillId="0" borderId="0" xfId="0" applyNumberFormat="1"/>
    <xf numFmtId="0" fontId="13" fillId="2" borderId="1" xfId="0" applyFont="1" applyFill="1" applyBorder="1"/>
    <xf numFmtId="165" fontId="3" fillId="0" borderId="1" xfId="0" applyNumberFormat="1" applyFont="1" applyBorder="1"/>
    <xf numFmtId="165" fontId="6" fillId="0" borderId="0" xfId="0" applyNumberFormat="1" applyFont="1"/>
    <xf numFmtId="165" fontId="13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165" fontId="6" fillId="0" borderId="4" xfId="1" applyNumberFormat="1" applyFont="1" applyBorder="1"/>
    <xf numFmtId="165" fontId="6" fillId="4" borderId="4" xfId="1" applyNumberFormat="1" applyFont="1" applyFill="1" applyBorder="1"/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6" fillId="2" borderId="5" xfId="0" applyFont="1" applyFill="1" applyBorder="1" applyAlignment="1">
      <alignment vertical="center"/>
    </xf>
    <xf numFmtId="15" fontId="6" fillId="0" borderId="5" xfId="0" applyNumberFormat="1" applyFont="1" applyBorder="1" applyAlignment="1">
      <alignment horizontal="center"/>
    </xf>
    <xf numFmtId="165" fontId="6" fillId="0" borderId="5" xfId="0" applyNumberFormat="1" applyFont="1" applyBorder="1"/>
    <xf numFmtId="165" fontId="6" fillId="0" borderId="5" xfId="1" applyNumberFormat="1" applyFont="1" applyBorder="1"/>
    <xf numFmtId="0" fontId="4" fillId="0" borderId="1" xfId="0" applyFont="1" applyBorder="1" applyAlignment="1">
      <alignment wrapText="1"/>
    </xf>
    <xf numFmtId="0" fontId="4" fillId="6" borderId="1" xfId="0" applyFont="1" applyFill="1" applyBorder="1" applyAlignment="1">
      <alignment wrapText="1"/>
    </xf>
    <xf numFmtId="15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4" fillId="4" borderId="1" xfId="0" applyFont="1" applyFill="1" applyBorder="1" applyAlignment="1">
      <alignment wrapText="1"/>
    </xf>
    <xf numFmtId="15" fontId="4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wrapText="1"/>
    </xf>
    <xf numFmtId="165" fontId="6" fillId="4" borderId="1" xfId="0" applyNumberFormat="1" applyFont="1" applyFill="1" applyBorder="1" applyAlignment="1">
      <alignment vertical="center"/>
    </xf>
    <xf numFmtId="165" fontId="6" fillId="0" borderId="4" xfId="1" applyNumberFormat="1" applyFont="1" applyBorder="1" applyAlignment="1">
      <alignment vertical="center"/>
    </xf>
    <xf numFmtId="165" fontId="0" fillId="0" borderId="0" xfId="1" applyNumberFormat="1" applyFont="1"/>
    <xf numFmtId="165" fontId="0" fillId="4" borderId="1" xfId="1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wrapText="1"/>
    </xf>
    <xf numFmtId="15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65" fontId="9" fillId="2" borderId="1" xfId="1" applyNumberFormat="1" applyFont="1" applyFill="1" applyBorder="1" applyAlignment="1">
      <alignment horizontal="right" vertical="center"/>
    </xf>
    <xf numFmtId="165" fontId="6" fillId="0" borderId="9" xfId="0" applyNumberFormat="1" applyFont="1" applyBorder="1"/>
    <xf numFmtId="165" fontId="6" fillId="0" borderId="9" xfId="1" applyNumberFormat="1" applyFont="1" applyBorder="1"/>
    <xf numFmtId="165" fontId="2" fillId="9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vertical="center" wrapText="1"/>
    </xf>
    <xf numFmtId="165" fontId="0" fillId="0" borderId="1" xfId="0" applyNumberFormat="1" applyFont="1" applyBorder="1"/>
    <xf numFmtId="0" fontId="0" fillId="8" borderId="1" xfId="0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vertical="center" wrapText="1"/>
    </xf>
    <xf numFmtId="0" fontId="0" fillId="6" borderId="0" xfId="0" applyFont="1" applyFill="1" applyAlignment="1">
      <alignment vertical="center" wrapText="1"/>
    </xf>
    <xf numFmtId="165" fontId="0" fillId="6" borderId="0" xfId="0" applyNumberFormat="1" applyFont="1" applyFill="1" applyAlignment="1">
      <alignment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vertical="center" wrapText="1"/>
    </xf>
    <xf numFmtId="0" fontId="0" fillId="0" borderId="0" xfId="0" applyFont="1" applyAlignment="1">
      <alignment wrapText="1"/>
    </xf>
    <xf numFmtId="165" fontId="0" fillId="0" borderId="0" xfId="0" applyNumberFormat="1" applyFont="1" applyAlignment="1">
      <alignment wrapText="1"/>
    </xf>
    <xf numFmtId="0" fontId="3" fillId="10" borderId="1" xfId="0" applyFont="1" applyFill="1" applyBorder="1" applyAlignment="1">
      <alignment horizontal="center" vertical="center" wrapText="1"/>
    </xf>
    <xf numFmtId="165" fontId="3" fillId="10" borderId="1" xfId="0" applyNumberFormat="1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right" vertical="center" wrapText="1"/>
    </xf>
    <xf numFmtId="165" fontId="2" fillId="5" borderId="1" xfId="0" applyNumberFormat="1" applyFont="1" applyFill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82D8D-A89B-4F98-BC1C-6749686C0041}">
  <dimension ref="A1:M33"/>
  <sheetViews>
    <sheetView view="pageBreakPreview" topLeftCell="A15" zoomScale="93" zoomScaleNormal="85" zoomScaleSheetLayoutView="93" workbookViewId="0">
      <selection activeCell="J6" sqref="J6:K15"/>
    </sheetView>
  </sheetViews>
  <sheetFormatPr defaultRowHeight="15" x14ac:dyDescent="0.25"/>
  <cols>
    <col min="1" max="1" width="5.5703125" customWidth="1"/>
    <col min="2" max="2" width="17" customWidth="1"/>
    <col min="3" max="3" width="34.85546875" customWidth="1"/>
    <col min="4" max="4" width="13" customWidth="1"/>
    <col min="5" max="5" width="14.85546875" customWidth="1"/>
    <col min="6" max="6" width="15.85546875" customWidth="1"/>
    <col min="7" max="7" width="15.140625" customWidth="1"/>
    <col min="8" max="8" width="16.5703125" customWidth="1"/>
    <col min="10" max="10" width="21.28515625" bestFit="1" customWidth="1"/>
    <col min="11" max="11" width="11.85546875" bestFit="1" customWidth="1"/>
    <col min="13" max="13" width="11.85546875" bestFit="1" customWidth="1"/>
  </cols>
  <sheetData>
    <row r="1" spans="1:13" ht="13.5" customHeight="1" x14ac:dyDescent="0.25">
      <c r="A1" s="92" t="s">
        <v>9</v>
      </c>
      <c r="B1" s="92"/>
      <c r="C1" s="92"/>
      <c r="D1" s="92"/>
      <c r="E1" s="92"/>
      <c r="F1" s="92"/>
      <c r="G1" s="92"/>
      <c r="H1" s="92"/>
    </row>
    <row r="2" spans="1:13" ht="13.5" customHeight="1" x14ac:dyDescent="0.25">
      <c r="A2" s="92" t="s">
        <v>24</v>
      </c>
      <c r="B2" s="92"/>
      <c r="C2" s="92"/>
      <c r="D2" s="92"/>
      <c r="E2" s="92"/>
      <c r="F2" s="92"/>
      <c r="G2" s="92"/>
      <c r="H2" s="92"/>
    </row>
    <row r="3" spans="1:13" ht="10.5" customHeight="1" x14ac:dyDescent="0.25">
      <c r="C3" s="1"/>
      <c r="D3" s="1"/>
      <c r="E3" s="1"/>
      <c r="F3" s="1"/>
      <c r="G3" s="1"/>
      <c r="H3" s="1"/>
    </row>
    <row r="4" spans="1:13" ht="24.75" customHeight="1" x14ac:dyDescent="0.25">
      <c r="A4" s="3" t="s">
        <v>5</v>
      </c>
      <c r="B4" s="3" t="s">
        <v>10</v>
      </c>
      <c r="C4" s="3" t="s">
        <v>0</v>
      </c>
      <c r="D4" s="3" t="s">
        <v>6</v>
      </c>
      <c r="E4" s="3" t="s">
        <v>1</v>
      </c>
      <c r="F4" s="3" t="s">
        <v>2</v>
      </c>
      <c r="G4" s="3" t="s">
        <v>3</v>
      </c>
      <c r="H4" s="3" t="s">
        <v>4</v>
      </c>
    </row>
    <row r="5" spans="1:13" ht="20.100000000000001" customHeight="1" x14ac:dyDescent="0.25">
      <c r="A5" s="33">
        <v>1</v>
      </c>
      <c r="B5" s="11" t="s">
        <v>11</v>
      </c>
      <c r="C5" s="6" t="s">
        <v>85</v>
      </c>
      <c r="D5" s="7">
        <v>44928</v>
      </c>
      <c r="E5" s="19">
        <v>33513140</v>
      </c>
      <c r="F5" s="26"/>
      <c r="G5" s="19"/>
      <c r="H5" s="19">
        <f>SUM(E5)</f>
        <v>33513140</v>
      </c>
    </row>
    <row r="6" spans="1:13" ht="20.100000000000001" customHeight="1" x14ac:dyDescent="0.25">
      <c r="A6" s="33">
        <v>2</v>
      </c>
      <c r="B6" s="10" t="s">
        <v>12</v>
      </c>
      <c r="C6" s="6" t="s">
        <v>20</v>
      </c>
      <c r="D6" s="7">
        <v>44932</v>
      </c>
      <c r="E6" s="22"/>
      <c r="F6" s="20"/>
      <c r="G6" s="19">
        <v>20000000</v>
      </c>
      <c r="H6" s="19">
        <f>SUM(H5-G6)</f>
        <v>13513140</v>
      </c>
      <c r="J6" s="59"/>
    </row>
    <row r="7" spans="1:13" ht="20.100000000000001" customHeight="1" x14ac:dyDescent="0.25">
      <c r="A7" s="33">
        <v>3</v>
      </c>
      <c r="B7" s="11" t="s">
        <v>11</v>
      </c>
      <c r="C7" s="6" t="s">
        <v>25</v>
      </c>
      <c r="D7" s="7">
        <v>44935</v>
      </c>
      <c r="E7" s="22"/>
      <c r="F7" s="20"/>
      <c r="G7" s="19">
        <v>100000</v>
      </c>
      <c r="H7" s="19">
        <f t="shared" ref="H7:H11" si="0">SUM(H6-G7)</f>
        <v>13413140</v>
      </c>
      <c r="J7" s="8"/>
      <c r="K7" s="8"/>
    </row>
    <row r="8" spans="1:13" ht="20.100000000000001" customHeight="1" x14ac:dyDescent="0.25">
      <c r="A8" s="33">
        <v>4</v>
      </c>
      <c r="B8" s="10" t="s">
        <v>12</v>
      </c>
      <c r="C8" s="6" t="s">
        <v>21</v>
      </c>
      <c r="D8" s="7">
        <v>44937</v>
      </c>
      <c r="E8" s="22"/>
      <c r="F8" s="20"/>
      <c r="G8" s="19">
        <v>10000000</v>
      </c>
      <c r="H8" s="19">
        <f t="shared" si="0"/>
        <v>3413140</v>
      </c>
      <c r="J8" s="16"/>
      <c r="K8" s="8"/>
      <c r="M8" s="15"/>
    </row>
    <row r="9" spans="1:13" ht="20.100000000000001" customHeight="1" x14ac:dyDescent="0.25">
      <c r="A9" s="33">
        <v>5</v>
      </c>
      <c r="B9" s="10" t="s">
        <v>23</v>
      </c>
      <c r="C9" s="6" t="s">
        <v>26</v>
      </c>
      <c r="D9" s="7">
        <v>44939</v>
      </c>
      <c r="E9" s="22"/>
      <c r="F9" s="19">
        <v>100000000</v>
      </c>
      <c r="G9" s="20"/>
      <c r="H9" s="19">
        <f>SUM(H8,F9)</f>
        <v>103413140</v>
      </c>
      <c r="J9" s="16"/>
      <c r="K9" s="8"/>
      <c r="M9" s="15"/>
    </row>
    <row r="10" spans="1:13" ht="20.100000000000001" customHeight="1" x14ac:dyDescent="0.25">
      <c r="A10" s="33">
        <v>6</v>
      </c>
      <c r="B10" s="10" t="s">
        <v>12</v>
      </c>
      <c r="C10" s="6" t="s">
        <v>21</v>
      </c>
      <c r="D10" s="7">
        <v>44939</v>
      </c>
      <c r="E10" s="22"/>
      <c r="F10" s="20"/>
      <c r="G10" s="19">
        <v>10000000</v>
      </c>
      <c r="H10" s="19">
        <f t="shared" si="0"/>
        <v>93413140</v>
      </c>
      <c r="J10" s="16"/>
      <c r="K10" s="8"/>
    </row>
    <row r="11" spans="1:13" ht="20.100000000000001" customHeight="1" x14ac:dyDescent="0.25">
      <c r="A11" s="33">
        <v>7</v>
      </c>
      <c r="B11" s="10" t="s">
        <v>12</v>
      </c>
      <c r="C11" s="6" t="s">
        <v>27</v>
      </c>
      <c r="D11" s="7">
        <v>44941</v>
      </c>
      <c r="E11" s="22"/>
      <c r="F11" s="19"/>
      <c r="G11" s="19">
        <v>20000000</v>
      </c>
      <c r="H11" s="19">
        <f t="shared" si="0"/>
        <v>73413140</v>
      </c>
      <c r="J11" s="8"/>
      <c r="K11" s="8"/>
    </row>
    <row r="12" spans="1:13" ht="20.100000000000001" customHeight="1" x14ac:dyDescent="0.25">
      <c r="A12" s="33">
        <v>8</v>
      </c>
      <c r="B12" s="10" t="s">
        <v>28</v>
      </c>
      <c r="C12" s="6" t="s">
        <v>29</v>
      </c>
      <c r="D12" s="7">
        <v>44943</v>
      </c>
      <c r="E12" s="22"/>
      <c r="F12" s="19">
        <v>128000</v>
      </c>
      <c r="G12" s="20"/>
      <c r="H12" s="19">
        <f>SUM(H11,F12)</f>
        <v>73541140</v>
      </c>
      <c r="J12" s="42"/>
    </row>
    <row r="13" spans="1:13" ht="20.100000000000001" customHeight="1" x14ac:dyDescent="0.25">
      <c r="A13" s="33">
        <v>9</v>
      </c>
      <c r="B13" s="10" t="s">
        <v>12</v>
      </c>
      <c r="C13" s="6" t="s">
        <v>30</v>
      </c>
      <c r="D13" s="7">
        <v>44944</v>
      </c>
      <c r="E13" s="22"/>
      <c r="F13" s="20"/>
      <c r="G13" s="19">
        <v>20000000</v>
      </c>
      <c r="H13" s="19">
        <f>SUM(H12-G13)</f>
        <v>53541140</v>
      </c>
      <c r="J13" s="43"/>
    </row>
    <row r="14" spans="1:13" ht="20.100000000000001" customHeight="1" x14ac:dyDescent="0.25">
      <c r="A14" s="33">
        <v>10</v>
      </c>
      <c r="B14" s="10" t="s">
        <v>12</v>
      </c>
      <c r="C14" s="6" t="s">
        <v>31</v>
      </c>
      <c r="D14" s="7">
        <v>44949</v>
      </c>
      <c r="E14" s="22"/>
      <c r="F14" s="19"/>
      <c r="G14" s="19">
        <v>20000000</v>
      </c>
      <c r="H14" s="21">
        <f>SUM(H13-G14)</f>
        <v>33541140</v>
      </c>
      <c r="J14" s="42"/>
    </row>
    <row r="15" spans="1:13" ht="20.100000000000001" customHeight="1" x14ac:dyDescent="0.25">
      <c r="A15" s="33">
        <v>11</v>
      </c>
      <c r="B15" s="10" t="s">
        <v>12</v>
      </c>
      <c r="C15" s="6" t="s">
        <v>32</v>
      </c>
      <c r="D15" s="7">
        <v>44951</v>
      </c>
      <c r="E15" s="22"/>
      <c r="F15" s="19"/>
      <c r="G15" s="19">
        <v>500000</v>
      </c>
      <c r="H15" s="21">
        <f>SUM(H14-G15)</f>
        <v>33041140</v>
      </c>
      <c r="J15" s="44"/>
    </row>
    <row r="16" spans="1:13" ht="20.100000000000001" customHeight="1" x14ac:dyDescent="0.25">
      <c r="A16" s="33">
        <v>12</v>
      </c>
      <c r="B16" s="10" t="s">
        <v>12</v>
      </c>
      <c r="C16" s="6" t="s">
        <v>33</v>
      </c>
      <c r="D16" s="7">
        <v>44951</v>
      </c>
      <c r="E16" s="22"/>
      <c r="F16" s="19"/>
      <c r="G16" s="19">
        <v>300000</v>
      </c>
      <c r="H16" s="21">
        <f>SUM(H15-G16)</f>
        <v>32741140</v>
      </c>
      <c r="J16" s="8"/>
    </row>
    <row r="17" spans="1:10" ht="20.100000000000001" customHeight="1" x14ac:dyDescent="0.25">
      <c r="A17" s="33">
        <v>13</v>
      </c>
      <c r="B17" s="10" t="s">
        <v>23</v>
      </c>
      <c r="C17" s="6" t="s">
        <v>26</v>
      </c>
      <c r="D17" s="7">
        <v>44951</v>
      </c>
      <c r="E17" s="22"/>
      <c r="F17" s="19">
        <v>27008000</v>
      </c>
      <c r="G17" s="19"/>
      <c r="H17" s="21">
        <f>SUM(H16,F17)</f>
        <v>59749140</v>
      </c>
      <c r="J17" s="8"/>
    </row>
    <row r="18" spans="1:10" ht="20.100000000000001" customHeight="1" x14ac:dyDescent="0.25">
      <c r="A18" s="33">
        <v>14</v>
      </c>
      <c r="B18" s="10" t="s">
        <v>23</v>
      </c>
      <c r="C18" s="6" t="s">
        <v>13</v>
      </c>
      <c r="D18" s="7">
        <v>44951</v>
      </c>
      <c r="E18" s="22"/>
      <c r="F18" s="19">
        <v>9280000</v>
      </c>
      <c r="G18" s="19"/>
      <c r="H18" s="21">
        <f>SUM(H17,F18)</f>
        <v>69029140</v>
      </c>
      <c r="J18" s="8"/>
    </row>
    <row r="19" spans="1:10" ht="20.100000000000001" customHeight="1" x14ac:dyDescent="0.25">
      <c r="A19" s="33">
        <v>15</v>
      </c>
      <c r="B19" s="10" t="s">
        <v>12</v>
      </c>
      <c r="C19" s="6" t="s">
        <v>14</v>
      </c>
      <c r="D19" s="7">
        <v>44952</v>
      </c>
      <c r="E19" s="22"/>
      <c r="F19" s="19"/>
      <c r="G19" s="19">
        <v>20000000</v>
      </c>
      <c r="H19" s="21">
        <f>SUM(H18-G19)</f>
        <v>49029140</v>
      </c>
    </row>
    <row r="20" spans="1:10" ht="20.100000000000001" customHeight="1" x14ac:dyDescent="0.25">
      <c r="A20" s="33">
        <v>16</v>
      </c>
      <c r="B20" s="10" t="s">
        <v>34</v>
      </c>
      <c r="C20" s="6" t="s">
        <v>35</v>
      </c>
      <c r="D20" s="7">
        <v>44953</v>
      </c>
      <c r="E20" s="30"/>
      <c r="F20" s="22"/>
      <c r="G20" s="19">
        <v>104000</v>
      </c>
      <c r="H20" s="21">
        <f>SUM(H19-G20)</f>
        <v>48925140</v>
      </c>
      <c r="J20" s="8"/>
    </row>
    <row r="21" spans="1:10" ht="20.100000000000001" customHeight="1" x14ac:dyDescent="0.25">
      <c r="A21" s="33">
        <v>17</v>
      </c>
      <c r="B21" s="10" t="s">
        <v>36</v>
      </c>
      <c r="C21" s="6" t="s">
        <v>35</v>
      </c>
      <c r="D21" s="7">
        <v>44953</v>
      </c>
      <c r="E21" s="30"/>
      <c r="F21" s="22"/>
      <c r="G21" s="19">
        <v>128000</v>
      </c>
      <c r="H21" s="21">
        <f>SUM(H20-G21)</f>
        <v>48797140</v>
      </c>
      <c r="J21" s="8"/>
    </row>
    <row r="22" spans="1:10" ht="30.75" customHeight="1" x14ac:dyDescent="0.25">
      <c r="A22" s="33">
        <v>18</v>
      </c>
      <c r="B22" s="13" t="s">
        <v>12</v>
      </c>
      <c r="C22" s="35" t="s">
        <v>38</v>
      </c>
      <c r="D22" s="36">
        <v>44955</v>
      </c>
      <c r="E22" s="37"/>
      <c r="F22" s="29"/>
      <c r="G22" s="23">
        <v>20000000</v>
      </c>
      <c r="H22" s="24">
        <f>SUM(H21-G22)</f>
        <v>28797140</v>
      </c>
      <c r="J22" s="39"/>
    </row>
    <row r="23" spans="1:10" ht="17.25" customHeight="1" x14ac:dyDescent="0.25">
      <c r="A23" s="33"/>
      <c r="B23" s="13" t="s">
        <v>12</v>
      </c>
      <c r="C23" s="6" t="s">
        <v>21</v>
      </c>
      <c r="D23" s="2">
        <v>44958</v>
      </c>
      <c r="E23" s="37"/>
      <c r="F23" s="29"/>
      <c r="G23" s="23">
        <v>10000000</v>
      </c>
      <c r="H23" s="24">
        <f>SUM(H22-G23)</f>
        <v>18797140</v>
      </c>
      <c r="J23" s="39"/>
    </row>
    <row r="24" spans="1:10" ht="18" customHeight="1" x14ac:dyDescent="0.25">
      <c r="A24" s="33">
        <v>19</v>
      </c>
      <c r="B24" s="10" t="s">
        <v>19</v>
      </c>
      <c r="C24" s="14" t="s">
        <v>42</v>
      </c>
      <c r="D24" s="2">
        <v>44959</v>
      </c>
      <c r="E24" s="37"/>
      <c r="F24" s="21">
        <v>344000</v>
      </c>
      <c r="G24" s="23"/>
      <c r="H24" s="21">
        <f>SUM(H23,F24)</f>
        <v>19141140</v>
      </c>
      <c r="J24" s="40"/>
    </row>
    <row r="25" spans="1:10" ht="20.100000000000001" customHeight="1" x14ac:dyDescent="0.25">
      <c r="A25" s="33">
        <v>20</v>
      </c>
      <c r="B25" s="5" t="s">
        <v>12</v>
      </c>
      <c r="C25" s="4" t="s">
        <v>37</v>
      </c>
      <c r="D25" s="2">
        <v>44959</v>
      </c>
      <c r="E25" s="30"/>
      <c r="F25" s="8"/>
      <c r="G25" s="19">
        <v>15175000</v>
      </c>
      <c r="H25" s="21">
        <f>SUM(H24-G25)</f>
        <v>3966140</v>
      </c>
      <c r="J25" s="41"/>
    </row>
    <row r="26" spans="1:10" ht="20.100000000000001" customHeight="1" x14ac:dyDescent="0.25">
      <c r="A26" s="33">
        <v>21</v>
      </c>
      <c r="B26" s="28" t="s">
        <v>11</v>
      </c>
      <c r="C26" s="4" t="s">
        <v>39</v>
      </c>
      <c r="D26" s="2">
        <v>44959</v>
      </c>
      <c r="E26" s="22"/>
      <c r="F26" s="17">
        <v>500000</v>
      </c>
      <c r="G26" s="20"/>
      <c r="H26" s="21">
        <f>SUM(H25,F26)</f>
        <v>4466140</v>
      </c>
      <c r="J26" s="8"/>
    </row>
    <row r="27" spans="1:10" ht="20.100000000000001" customHeight="1" x14ac:dyDescent="0.25">
      <c r="A27" s="93" t="s">
        <v>40</v>
      </c>
      <c r="B27" s="94"/>
      <c r="C27" s="94"/>
      <c r="D27" s="95"/>
      <c r="E27" s="31"/>
      <c r="F27" s="27"/>
      <c r="G27" s="27"/>
      <c r="H27" s="25">
        <f>SUM(H26)</f>
        <v>4466140</v>
      </c>
      <c r="J27" s="8"/>
    </row>
    <row r="28" spans="1:10" ht="9.75" customHeight="1" x14ac:dyDescent="0.25">
      <c r="A28" s="32"/>
      <c r="B28" s="32"/>
      <c r="C28" s="32"/>
      <c r="D28" s="32"/>
      <c r="E28" s="32"/>
      <c r="F28" s="32"/>
      <c r="G28" s="32"/>
      <c r="H28" s="32"/>
      <c r="J28" s="16"/>
    </row>
    <row r="29" spans="1:10" x14ac:dyDescent="0.25">
      <c r="A29" s="32"/>
      <c r="B29" s="38" t="s">
        <v>16</v>
      </c>
      <c r="C29" s="38"/>
      <c r="D29" s="38"/>
      <c r="E29" s="38"/>
      <c r="F29" s="38"/>
      <c r="G29" s="38" t="s">
        <v>22</v>
      </c>
      <c r="H29" s="38"/>
      <c r="J29" s="15"/>
    </row>
    <row r="30" spans="1:10" x14ac:dyDescent="0.25">
      <c r="A30" s="32"/>
      <c r="B30" s="38" t="s">
        <v>17</v>
      </c>
      <c r="C30" s="38"/>
      <c r="D30" s="38"/>
      <c r="E30" s="38"/>
      <c r="F30" s="38"/>
      <c r="G30" s="38" t="s">
        <v>7</v>
      </c>
      <c r="H30" s="38"/>
    </row>
    <row r="31" spans="1:10" x14ac:dyDescent="0.25">
      <c r="A31" s="32"/>
      <c r="B31" s="38"/>
      <c r="C31" s="38"/>
      <c r="D31" s="38"/>
      <c r="E31" s="38"/>
      <c r="F31" s="38"/>
      <c r="G31" s="38"/>
      <c r="H31" s="38"/>
    </row>
    <row r="32" spans="1:10" x14ac:dyDescent="0.25">
      <c r="A32" s="32"/>
      <c r="B32" s="38"/>
      <c r="C32" s="38"/>
      <c r="D32" s="38"/>
      <c r="E32" s="38"/>
      <c r="F32" s="38"/>
      <c r="G32" s="38"/>
      <c r="H32" s="38"/>
    </row>
    <row r="33" spans="1:8" ht="12" customHeight="1" x14ac:dyDescent="0.25">
      <c r="A33" s="32"/>
      <c r="B33" s="38" t="s">
        <v>18</v>
      </c>
      <c r="C33" s="38"/>
      <c r="D33" s="38"/>
      <c r="E33" s="38"/>
      <c r="F33" s="38"/>
      <c r="G33" s="38" t="s">
        <v>8</v>
      </c>
      <c r="H33" s="38"/>
    </row>
  </sheetData>
  <mergeCells count="3">
    <mergeCell ref="A1:H1"/>
    <mergeCell ref="A2:H2"/>
    <mergeCell ref="A27:D27"/>
  </mergeCells>
  <phoneticPr fontId="12" type="noConversion"/>
  <printOptions horizontalCentered="1"/>
  <pageMargins left="0.7" right="0.7" top="0.5" bottom="0.25" header="0.3" footer="0.3"/>
  <pageSetup paperSize="9" scale="9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409ED-1F3B-47A0-BD7C-11221BEA83BF}">
  <dimension ref="A1:M26"/>
  <sheetViews>
    <sheetView view="pageBreakPreview" topLeftCell="A7" zoomScale="95" zoomScaleNormal="85" zoomScaleSheetLayoutView="95" workbookViewId="0">
      <selection activeCell="K13" sqref="K13"/>
    </sheetView>
  </sheetViews>
  <sheetFormatPr defaultRowHeight="15" x14ac:dyDescent="0.25"/>
  <cols>
    <col min="1" max="1" width="5.5703125" customWidth="1"/>
    <col min="2" max="2" width="19.85546875" customWidth="1"/>
    <col min="3" max="3" width="32" customWidth="1"/>
    <col min="4" max="4" width="13" customWidth="1"/>
    <col min="5" max="5" width="14.85546875" customWidth="1"/>
    <col min="6" max="6" width="15.85546875" customWidth="1"/>
    <col min="7" max="7" width="15.140625" customWidth="1"/>
    <col min="8" max="8" width="16.5703125" customWidth="1"/>
    <col min="10" max="10" width="21.28515625" bestFit="1" customWidth="1"/>
    <col min="11" max="11" width="15.28515625" bestFit="1" customWidth="1"/>
    <col min="12" max="13" width="11.85546875" bestFit="1" customWidth="1"/>
  </cols>
  <sheetData>
    <row r="1" spans="1:13" ht="15.75" x14ac:dyDescent="0.25">
      <c r="A1" s="92" t="s">
        <v>9</v>
      </c>
      <c r="B1" s="92"/>
      <c r="C1" s="92"/>
      <c r="D1" s="92"/>
      <c r="E1" s="92"/>
      <c r="F1" s="92"/>
      <c r="G1" s="92"/>
      <c r="H1" s="92"/>
    </row>
    <row r="2" spans="1:13" ht="20.100000000000001" customHeight="1" x14ac:dyDescent="0.25">
      <c r="A2" s="92" t="s">
        <v>41</v>
      </c>
      <c r="B2" s="92"/>
      <c r="C2" s="92"/>
      <c r="D2" s="92"/>
      <c r="E2" s="92"/>
      <c r="F2" s="92"/>
      <c r="G2" s="92"/>
      <c r="H2" s="92"/>
    </row>
    <row r="3" spans="1:13" ht="10.5" customHeight="1" x14ac:dyDescent="0.25">
      <c r="C3" s="1"/>
      <c r="D3" s="1"/>
      <c r="E3" s="1"/>
      <c r="F3" s="1"/>
      <c r="G3" s="1"/>
      <c r="H3" s="1"/>
    </row>
    <row r="4" spans="1:13" ht="24.75" customHeight="1" x14ac:dyDescent="0.25">
      <c r="A4" s="3" t="s">
        <v>5</v>
      </c>
      <c r="B4" s="3" t="s">
        <v>10</v>
      </c>
      <c r="C4" s="3" t="s">
        <v>0</v>
      </c>
      <c r="D4" s="3" t="s">
        <v>6</v>
      </c>
      <c r="E4" s="3" t="s">
        <v>1</v>
      </c>
      <c r="F4" s="3" t="s">
        <v>2</v>
      </c>
      <c r="G4" s="3" t="s">
        <v>3</v>
      </c>
      <c r="H4" s="3" t="s">
        <v>4</v>
      </c>
    </row>
    <row r="5" spans="1:13" ht="20.100000000000001" customHeight="1" x14ac:dyDescent="0.25">
      <c r="A5" s="33">
        <v>1</v>
      </c>
      <c r="B5" s="11" t="s">
        <v>11</v>
      </c>
      <c r="C5" s="6" t="s">
        <v>1</v>
      </c>
      <c r="D5" s="7">
        <v>44928</v>
      </c>
      <c r="E5" s="21">
        <v>4466140</v>
      </c>
      <c r="F5" s="21">
        <v>4466140</v>
      </c>
      <c r="G5" s="19"/>
      <c r="H5" s="19">
        <f>SUM(E5)</f>
        <v>4466140</v>
      </c>
    </row>
    <row r="6" spans="1:13" ht="20.100000000000001" customHeight="1" x14ac:dyDescent="0.25">
      <c r="A6" s="33">
        <v>2</v>
      </c>
      <c r="B6" s="10" t="s">
        <v>12</v>
      </c>
      <c r="C6" s="6" t="s">
        <v>44</v>
      </c>
      <c r="D6" s="7">
        <v>44961</v>
      </c>
      <c r="E6" s="21"/>
      <c r="F6" s="21"/>
      <c r="G6" s="19">
        <v>4000000</v>
      </c>
      <c r="H6" s="19">
        <f>SUM(H5-G6)</f>
        <v>466140</v>
      </c>
    </row>
    <row r="7" spans="1:13" ht="20.100000000000001" customHeight="1" x14ac:dyDescent="0.25">
      <c r="A7" s="33">
        <v>3</v>
      </c>
      <c r="B7" t="s">
        <v>23</v>
      </c>
      <c r="C7" s="45" t="s">
        <v>47</v>
      </c>
      <c r="D7" s="7">
        <v>44965</v>
      </c>
      <c r="E7" s="45"/>
      <c r="F7" s="21">
        <v>100000000</v>
      </c>
      <c r="G7" s="45"/>
      <c r="H7" s="34">
        <f>SUM(H6,F7)</f>
        <v>100466140</v>
      </c>
      <c r="J7" s="8"/>
      <c r="K7" s="8"/>
    </row>
    <row r="8" spans="1:13" ht="20.100000000000001" customHeight="1" x14ac:dyDescent="0.25">
      <c r="A8" s="33">
        <v>4</v>
      </c>
      <c r="B8" s="10" t="s">
        <v>12</v>
      </c>
      <c r="C8" s="6" t="s">
        <v>44</v>
      </c>
      <c r="D8" s="7">
        <v>44965</v>
      </c>
      <c r="E8" s="22"/>
      <c r="F8" s="21"/>
      <c r="G8" s="19">
        <v>30000000</v>
      </c>
      <c r="H8" s="19">
        <f>SUM(H7-G8)</f>
        <v>70466140</v>
      </c>
      <c r="J8" s="16"/>
      <c r="K8" s="8"/>
      <c r="M8" s="15"/>
    </row>
    <row r="9" spans="1:13" ht="20.100000000000001" customHeight="1" x14ac:dyDescent="0.25">
      <c r="A9" s="33">
        <v>5</v>
      </c>
      <c r="B9" s="10" t="s">
        <v>12</v>
      </c>
      <c r="C9" s="6" t="s">
        <v>31</v>
      </c>
      <c r="D9" s="7">
        <v>44967</v>
      </c>
      <c r="E9" s="22"/>
      <c r="F9" s="21"/>
      <c r="G9" s="19">
        <v>20000000</v>
      </c>
      <c r="H9" s="19">
        <f>SUM(H8-G9)</f>
        <v>50466140</v>
      </c>
      <c r="J9" s="8"/>
      <c r="K9" s="8"/>
      <c r="M9" s="15"/>
    </row>
    <row r="10" spans="1:13" ht="20.100000000000001" customHeight="1" x14ac:dyDescent="0.3">
      <c r="A10" s="33">
        <v>6</v>
      </c>
      <c r="B10" s="10" t="s">
        <v>12</v>
      </c>
      <c r="C10" s="6" t="s">
        <v>43</v>
      </c>
      <c r="D10" s="7">
        <v>44970</v>
      </c>
      <c r="E10" s="22"/>
      <c r="F10" s="21"/>
      <c r="G10" s="19">
        <v>20000000</v>
      </c>
      <c r="H10" s="19">
        <f t="shared" ref="H10:H11" si="0">SUM(H9-G10)</f>
        <v>30466140</v>
      </c>
      <c r="J10" s="9"/>
      <c r="K10" s="8"/>
    </row>
    <row r="11" spans="1:13" ht="20.100000000000001" customHeight="1" x14ac:dyDescent="0.25">
      <c r="A11" s="33">
        <v>7</v>
      </c>
      <c r="B11" s="10" t="s">
        <v>12</v>
      </c>
      <c r="C11" s="6" t="s">
        <v>14</v>
      </c>
      <c r="D11" s="7">
        <v>44976</v>
      </c>
      <c r="E11" s="22"/>
      <c r="F11" s="21"/>
      <c r="G11" s="19">
        <v>25000000</v>
      </c>
      <c r="H11" s="19">
        <f t="shared" si="0"/>
        <v>5466140</v>
      </c>
      <c r="J11" s="8"/>
      <c r="K11" s="8"/>
    </row>
    <row r="12" spans="1:13" ht="20.100000000000001" customHeight="1" x14ac:dyDescent="0.25">
      <c r="A12" s="33">
        <v>8</v>
      </c>
      <c r="B12" s="46" t="s">
        <v>45</v>
      </c>
      <c r="C12" s="6" t="s">
        <v>46</v>
      </c>
      <c r="D12" s="7">
        <v>44976</v>
      </c>
      <c r="E12" s="22"/>
      <c r="F12" s="19">
        <v>144000</v>
      </c>
      <c r="G12" s="19"/>
      <c r="H12" s="19">
        <f>SUM(H11,F12)</f>
        <v>5610140</v>
      </c>
      <c r="J12" s="15"/>
    </row>
    <row r="13" spans="1:13" ht="20.100000000000001" customHeight="1" x14ac:dyDescent="0.3">
      <c r="A13" s="33">
        <v>9</v>
      </c>
      <c r="B13" s="10" t="s">
        <v>23</v>
      </c>
      <c r="C13" s="6" t="s">
        <v>13</v>
      </c>
      <c r="D13" s="7">
        <v>44979</v>
      </c>
      <c r="E13" s="22"/>
      <c r="F13" s="19">
        <v>11508000</v>
      </c>
      <c r="G13" s="20"/>
      <c r="H13" s="19">
        <f>SUM(H12,F13)</f>
        <v>17118140</v>
      </c>
      <c r="J13" s="12"/>
      <c r="K13" s="59"/>
      <c r="L13" s="15"/>
    </row>
    <row r="14" spans="1:13" ht="20.100000000000001" customHeight="1" x14ac:dyDescent="0.25">
      <c r="A14" s="33">
        <v>10</v>
      </c>
      <c r="B14" s="38" t="s">
        <v>23</v>
      </c>
      <c r="C14" s="47" t="s">
        <v>48</v>
      </c>
      <c r="D14" s="7">
        <v>44979</v>
      </c>
      <c r="E14" s="22"/>
      <c r="F14" s="19">
        <v>65000000</v>
      </c>
      <c r="G14" s="20"/>
      <c r="H14" s="24">
        <f>SUM(H13,F14)</f>
        <v>82118140</v>
      </c>
      <c r="J14" s="15"/>
      <c r="K14" s="8"/>
    </row>
    <row r="15" spans="1:13" ht="20.100000000000001" customHeight="1" x14ac:dyDescent="0.25">
      <c r="A15" s="33">
        <v>11</v>
      </c>
      <c r="B15" s="10" t="s">
        <v>12</v>
      </c>
      <c r="C15" s="6" t="s">
        <v>15</v>
      </c>
      <c r="D15" s="7">
        <v>44979</v>
      </c>
      <c r="E15" s="22"/>
      <c r="F15" s="20"/>
      <c r="G15" s="19">
        <v>20000000</v>
      </c>
      <c r="H15" s="24">
        <f>SUM(H14-G15)</f>
        <v>62118140</v>
      </c>
      <c r="J15" s="8"/>
    </row>
    <row r="16" spans="1:13" ht="20.100000000000001" customHeight="1" x14ac:dyDescent="0.25">
      <c r="A16" s="33">
        <v>12</v>
      </c>
      <c r="B16" s="10" t="s">
        <v>12</v>
      </c>
      <c r="C16" s="6" t="s">
        <v>56</v>
      </c>
      <c r="D16" s="7">
        <v>44981</v>
      </c>
      <c r="E16" s="22"/>
      <c r="F16" s="20"/>
      <c r="G16" s="19">
        <v>25000000</v>
      </c>
      <c r="H16" s="24">
        <f>SUM(H15-G16)</f>
        <v>37118140</v>
      </c>
      <c r="J16" s="8"/>
    </row>
    <row r="17" spans="1:10" ht="20.100000000000001" customHeight="1" x14ac:dyDescent="0.25">
      <c r="A17" s="33">
        <v>13</v>
      </c>
      <c r="B17" s="10" t="s">
        <v>12</v>
      </c>
      <c r="C17" s="6" t="s">
        <v>52</v>
      </c>
      <c r="D17" s="7">
        <v>44986</v>
      </c>
      <c r="E17" s="21"/>
      <c r="F17" s="19"/>
      <c r="G17" s="19">
        <v>17600000</v>
      </c>
      <c r="H17" s="24">
        <f>SUM(H16-G17)</f>
        <v>19518140</v>
      </c>
      <c r="J17" s="8"/>
    </row>
    <row r="18" spans="1:10" ht="20.100000000000001" customHeight="1" x14ac:dyDescent="0.25">
      <c r="A18" s="33">
        <v>14</v>
      </c>
      <c r="B18" s="10" t="s">
        <v>11</v>
      </c>
      <c r="C18" s="48" t="s">
        <v>50</v>
      </c>
      <c r="D18" s="7">
        <v>44986</v>
      </c>
      <c r="E18" s="21"/>
      <c r="F18" s="19">
        <v>500000</v>
      </c>
      <c r="G18" s="19"/>
      <c r="H18" s="21">
        <f>SUM(H17,F18)</f>
        <v>20018140</v>
      </c>
      <c r="J18" s="8"/>
    </row>
    <row r="19" spans="1:10" ht="20.100000000000001" customHeight="1" x14ac:dyDescent="0.25">
      <c r="A19" s="33">
        <v>15</v>
      </c>
      <c r="B19" s="10" t="s">
        <v>11</v>
      </c>
      <c r="C19" s="48" t="s">
        <v>51</v>
      </c>
      <c r="D19" s="7">
        <v>44986</v>
      </c>
      <c r="E19" s="21"/>
      <c r="F19" s="19"/>
      <c r="G19" s="19">
        <v>200000</v>
      </c>
      <c r="H19" s="21">
        <f>SUM(H18-G19)</f>
        <v>19818140</v>
      </c>
      <c r="J19" s="8"/>
    </row>
    <row r="20" spans="1:10" ht="20.100000000000001" customHeight="1" x14ac:dyDescent="0.25">
      <c r="A20" s="93" t="s">
        <v>49</v>
      </c>
      <c r="B20" s="94"/>
      <c r="C20" s="94"/>
      <c r="D20" s="95"/>
      <c r="E20" s="25"/>
      <c r="F20" s="26"/>
      <c r="G20" s="26"/>
      <c r="H20" s="25">
        <f>SUM(H19)</f>
        <v>19818140</v>
      </c>
      <c r="J20" s="8"/>
    </row>
    <row r="21" spans="1:10" ht="15.75" x14ac:dyDescent="0.25">
      <c r="A21" s="32"/>
      <c r="B21" s="32"/>
      <c r="C21" s="32"/>
      <c r="D21" s="32"/>
      <c r="E21" s="32"/>
      <c r="F21" s="32"/>
      <c r="G21" s="32"/>
      <c r="H21" s="32"/>
      <c r="J21" s="16"/>
    </row>
    <row r="22" spans="1:10" x14ac:dyDescent="0.25">
      <c r="A22" s="32"/>
      <c r="B22" s="38" t="s">
        <v>16</v>
      </c>
      <c r="C22" s="38"/>
      <c r="D22" s="38"/>
      <c r="E22" s="38"/>
      <c r="F22" s="38"/>
      <c r="G22" s="38" t="s">
        <v>53</v>
      </c>
      <c r="H22" s="38"/>
      <c r="J22" s="15"/>
    </row>
    <row r="23" spans="1:10" x14ac:dyDescent="0.25">
      <c r="A23" s="32"/>
      <c r="B23" s="38" t="s">
        <v>17</v>
      </c>
      <c r="C23" s="38"/>
      <c r="D23" s="38"/>
      <c r="E23" s="38"/>
      <c r="F23" s="38"/>
      <c r="G23" s="38" t="s">
        <v>7</v>
      </c>
      <c r="H23" s="38"/>
    </row>
    <row r="24" spans="1:10" x14ac:dyDescent="0.25">
      <c r="A24" s="32"/>
      <c r="B24" s="38"/>
      <c r="C24" s="38"/>
      <c r="D24" s="38"/>
      <c r="E24" s="38"/>
      <c r="F24" s="38"/>
      <c r="G24" s="38"/>
      <c r="H24" s="38"/>
    </row>
    <row r="25" spans="1:10" x14ac:dyDescent="0.25">
      <c r="A25" s="32"/>
      <c r="B25" s="38"/>
      <c r="C25" s="38"/>
      <c r="D25" s="38"/>
      <c r="E25" s="38"/>
      <c r="F25" s="38"/>
      <c r="G25" s="38"/>
      <c r="H25" s="38"/>
    </row>
    <row r="26" spans="1:10" x14ac:dyDescent="0.25">
      <c r="A26" s="32"/>
      <c r="B26" s="38" t="s">
        <v>18</v>
      </c>
      <c r="C26" s="38"/>
      <c r="D26" s="38"/>
      <c r="E26" s="38"/>
      <c r="F26" s="38"/>
      <c r="G26" s="38" t="s">
        <v>8</v>
      </c>
      <c r="H26" s="38"/>
    </row>
  </sheetData>
  <mergeCells count="3">
    <mergeCell ref="A1:H1"/>
    <mergeCell ref="A2:H2"/>
    <mergeCell ref="A20:D20"/>
  </mergeCells>
  <phoneticPr fontId="12" type="noConversion"/>
  <printOptions horizontalCentered="1"/>
  <pageMargins left="0.7" right="0.7" top="0.5" bottom="0.25" header="0.3" footer="0.3"/>
  <pageSetup paperSize="9" scale="9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AAC50-7C28-43C6-974A-B92317833AEB}">
  <dimension ref="A1:M30"/>
  <sheetViews>
    <sheetView view="pageBreakPreview" topLeftCell="C10" zoomScale="95" zoomScaleNormal="85" zoomScaleSheetLayoutView="95" workbookViewId="0">
      <selection activeCell="J10" sqref="J10:L22"/>
    </sheetView>
  </sheetViews>
  <sheetFormatPr defaultRowHeight="15" x14ac:dyDescent="0.25"/>
  <cols>
    <col min="1" max="1" width="5.140625" customWidth="1"/>
    <col min="2" max="2" width="19.7109375" customWidth="1"/>
    <col min="3" max="3" width="32.140625" customWidth="1"/>
    <col min="4" max="4" width="12.5703125" customWidth="1"/>
    <col min="5" max="5" width="14.42578125" customWidth="1"/>
    <col min="6" max="6" width="15.28515625" customWidth="1"/>
    <col min="7" max="7" width="15" customWidth="1"/>
    <col min="8" max="8" width="16.5703125" customWidth="1"/>
    <col min="10" max="10" width="21.28515625" bestFit="1" customWidth="1"/>
    <col min="11" max="11" width="14.28515625" bestFit="1" customWidth="1"/>
    <col min="12" max="12" width="15.7109375" bestFit="1" customWidth="1"/>
    <col min="13" max="13" width="11.85546875" bestFit="1" customWidth="1"/>
  </cols>
  <sheetData>
    <row r="1" spans="1:13" ht="15.75" x14ac:dyDescent="0.25">
      <c r="A1" s="92" t="s">
        <v>9</v>
      </c>
      <c r="B1" s="92"/>
      <c r="C1" s="92"/>
      <c r="D1" s="92"/>
      <c r="E1" s="92"/>
      <c r="F1" s="92"/>
      <c r="G1" s="92"/>
      <c r="H1" s="92"/>
    </row>
    <row r="2" spans="1:13" ht="20.100000000000001" customHeight="1" x14ac:dyDescent="0.25">
      <c r="A2" s="92" t="s">
        <v>54</v>
      </c>
      <c r="B2" s="92"/>
      <c r="C2" s="92"/>
      <c r="D2" s="92"/>
      <c r="E2" s="92"/>
      <c r="F2" s="92"/>
      <c r="G2" s="92"/>
      <c r="H2" s="92"/>
    </row>
    <row r="3" spans="1:13" ht="10.5" customHeight="1" x14ac:dyDescent="0.25">
      <c r="C3" s="1"/>
      <c r="D3" s="1"/>
      <c r="E3" s="1"/>
      <c r="F3" s="1"/>
      <c r="G3" s="1"/>
      <c r="H3" s="1"/>
    </row>
    <row r="4" spans="1:13" ht="24.75" customHeight="1" x14ac:dyDescent="0.25">
      <c r="A4" s="3" t="s">
        <v>5</v>
      </c>
      <c r="B4" s="3" t="s">
        <v>10</v>
      </c>
      <c r="C4" s="3" t="s">
        <v>0</v>
      </c>
      <c r="D4" s="3" t="s">
        <v>6</v>
      </c>
      <c r="E4" s="3" t="s">
        <v>1</v>
      </c>
      <c r="F4" s="3" t="s">
        <v>2</v>
      </c>
      <c r="G4" s="3" t="s">
        <v>3</v>
      </c>
      <c r="H4" s="3" t="s">
        <v>4</v>
      </c>
    </row>
    <row r="5" spans="1:13" ht="20.100000000000001" customHeight="1" x14ac:dyDescent="0.25">
      <c r="A5" s="33">
        <v>1</v>
      </c>
      <c r="B5" s="11" t="s">
        <v>11</v>
      </c>
      <c r="C5" s="6" t="s">
        <v>55</v>
      </c>
      <c r="D5" s="7">
        <v>44986</v>
      </c>
      <c r="E5" s="21">
        <v>19818140</v>
      </c>
      <c r="F5" s="21"/>
      <c r="G5" s="19"/>
      <c r="H5" s="19">
        <f>SUM(E5)</f>
        <v>19818140</v>
      </c>
    </row>
    <row r="6" spans="1:13" ht="20.100000000000001" customHeight="1" x14ac:dyDescent="0.25">
      <c r="A6" s="33">
        <v>2</v>
      </c>
      <c r="B6" s="10" t="s">
        <v>12</v>
      </c>
      <c r="C6" s="6" t="s">
        <v>57</v>
      </c>
      <c r="D6" s="7">
        <v>44988</v>
      </c>
      <c r="E6" s="21"/>
      <c r="F6" s="21"/>
      <c r="G6" s="19">
        <v>10000000</v>
      </c>
      <c r="H6" s="19">
        <f>SUM(H5-G6)</f>
        <v>9818140</v>
      </c>
    </row>
    <row r="7" spans="1:13" ht="20.100000000000001" customHeight="1" x14ac:dyDescent="0.25">
      <c r="A7" s="33">
        <v>3</v>
      </c>
      <c r="B7" s="38" t="s">
        <v>23</v>
      </c>
      <c r="C7" s="47" t="s">
        <v>58</v>
      </c>
      <c r="D7" s="7">
        <v>44994</v>
      </c>
      <c r="E7" s="47"/>
      <c r="F7" s="21">
        <v>100000000</v>
      </c>
      <c r="G7" s="47"/>
      <c r="H7" s="49">
        <f>SUM(H6,F7)</f>
        <v>109818140</v>
      </c>
      <c r="J7" s="8"/>
      <c r="K7" s="8"/>
    </row>
    <row r="8" spans="1:13" ht="20.100000000000001" customHeight="1" x14ac:dyDescent="0.25">
      <c r="A8" s="33">
        <v>4</v>
      </c>
      <c r="B8" s="10" t="s">
        <v>12</v>
      </c>
      <c r="C8" s="6" t="s">
        <v>44</v>
      </c>
      <c r="D8" s="7">
        <v>44994</v>
      </c>
      <c r="E8" s="21"/>
      <c r="F8" s="22"/>
      <c r="G8" s="19">
        <v>50000000</v>
      </c>
      <c r="H8" s="19">
        <f>SUM(H7-G8)</f>
        <v>59818140</v>
      </c>
      <c r="J8" s="16"/>
      <c r="K8" s="8"/>
      <c r="M8" s="15"/>
    </row>
    <row r="9" spans="1:13" ht="20.100000000000001" customHeight="1" x14ac:dyDescent="0.25">
      <c r="A9" s="33">
        <v>5</v>
      </c>
      <c r="B9" s="10" t="s">
        <v>12</v>
      </c>
      <c r="C9" s="6" t="s">
        <v>31</v>
      </c>
      <c r="D9" s="7">
        <v>44998</v>
      </c>
      <c r="E9" s="21"/>
      <c r="F9" s="22"/>
      <c r="G9" s="19">
        <v>30000000</v>
      </c>
      <c r="H9" s="19">
        <f>SUM(H8-G9)</f>
        <v>29818140</v>
      </c>
      <c r="J9" s="8"/>
      <c r="K9" s="8"/>
      <c r="M9" s="15"/>
    </row>
    <row r="10" spans="1:13" ht="28.5" customHeight="1" x14ac:dyDescent="0.25">
      <c r="A10" s="50">
        <v>6</v>
      </c>
      <c r="B10" s="13" t="s">
        <v>12</v>
      </c>
      <c r="C10" s="51" t="s">
        <v>59</v>
      </c>
      <c r="D10" s="36">
        <v>45002</v>
      </c>
      <c r="E10" s="24"/>
      <c r="F10" s="29"/>
      <c r="G10" s="23">
        <v>20000000</v>
      </c>
      <c r="H10" s="23">
        <f t="shared" ref="H10" si="0">SUM(H9-G10)</f>
        <v>9818140</v>
      </c>
      <c r="J10" s="16"/>
      <c r="K10" s="8"/>
    </row>
    <row r="11" spans="1:13" ht="20.100000000000001" customHeight="1" x14ac:dyDescent="0.25">
      <c r="A11" s="33">
        <v>7</v>
      </c>
      <c r="B11" s="10" t="s">
        <v>61</v>
      </c>
      <c r="C11" s="6" t="s">
        <v>60</v>
      </c>
      <c r="D11" s="36">
        <v>45003</v>
      </c>
      <c r="E11" s="22"/>
      <c r="F11" s="21">
        <v>4940000</v>
      </c>
      <c r="G11" s="20"/>
      <c r="H11" s="19">
        <f>SUM(H10,F11)</f>
        <v>14758140</v>
      </c>
      <c r="J11" s="16"/>
      <c r="K11" s="8"/>
      <c r="L11" s="8"/>
    </row>
    <row r="12" spans="1:13" ht="20.100000000000001" customHeight="1" x14ac:dyDescent="0.25">
      <c r="A12" s="33">
        <v>8</v>
      </c>
      <c r="B12" s="10" t="s">
        <v>23</v>
      </c>
      <c r="C12" s="47" t="s">
        <v>63</v>
      </c>
      <c r="D12" s="36">
        <v>45006</v>
      </c>
      <c r="E12" s="21"/>
      <c r="F12" s="19">
        <v>50000000</v>
      </c>
      <c r="G12" s="20"/>
      <c r="H12" s="19">
        <f>SUM(H11,F12)</f>
        <v>64758140</v>
      </c>
      <c r="J12" s="15"/>
      <c r="L12" s="8"/>
    </row>
    <row r="13" spans="1:13" ht="20.100000000000001" customHeight="1" x14ac:dyDescent="0.3">
      <c r="A13" s="33">
        <v>9</v>
      </c>
      <c r="B13" s="10" t="s">
        <v>12</v>
      </c>
      <c r="C13" s="6" t="s">
        <v>62</v>
      </c>
      <c r="D13" s="36">
        <v>45006</v>
      </c>
      <c r="E13" s="22"/>
      <c r="F13" s="19"/>
      <c r="G13" s="19">
        <v>35000000</v>
      </c>
      <c r="H13" s="19">
        <f>SUM(H12-G13)</f>
        <v>29758140</v>
      </c>
      <c r="J13" s="12"/>
      <c r="L13" s="8"/>
    </row>
    <row r="14" spans="1:13" ht="20.100000000000001" customHeight="1" x14ac:dyDescent="0.25">
      <c r="A14" s="33">
        <v>10</v>
      </c>
      <c r="B14" s="10" t="s">
        <v>12</v>
      </c>
      <c r="C14" s="6" t="s">
        <v>64</v>
      </c>
      <c r="D14" s="36">
        <v>45007</v>
      </c>
      <c r="E14" s="22"/>
      <c r="F14" s="20"/>
      <c r="G14" s="19">
        <v>13200000</v>
      </c>
      <c r="H14" s="19">
        <f>SUM(H13-G14)</f>
        <v>16558140</v>
      </c>
      <c r="J14" s="15"/>
      <c r="K14" s="8"/>
      <c r="L14" s="8"/>
    </row>
    <row r="15" spans="1:13" ht="20.100000000000001" customHeight="1" x14ac:dyDescent="0.25">
      <c r="A15" s="33">
        <v>11</v>
      </c>
      <c r="B15" s="10" t="s">
        <v>12</v>
      </c>
      <c r="C15" s="6" t="s">
        <v>65</v>
      </c>
      <c r="D15" s="36">
        <v>45007</v>
      </c>
      <c r="E15" s="22"/>
      <c r="F15" s="20"/>
      <c r="G15" s="19">
        <v>3350000</v>
      </c>
      <c r="H15" s="19">
        <f>SUM(H14-G15)</f>
        <v>13208140</v>
      </c>
      <c r="J15" s="8"/>
      <c r="L15" s="8"/>
    </row>
    <row r="16" spans="1:13" ht="20.100000000000001" customHeight="1" x14ac:dyDescent="0.25">
      <c r="A16" s="33">
        <v>12</v>
      </c>
      <c r="B16" s="10" t="s">
        <v>23</v>
      </c>
      <c r="C16" s="6" t="s">
        <v>13</v>
      </c>
      <c r="D16" s="36">
        <v>45008</v>
      </c>
      <c r="E16" s="21"/>
      <c r="F16" s="19">
        <v>10936000</v>
      </c>
      <c r="G16" s="19"/>
      <c r="H16" s="24">
        <f>SUM(H15,F16)</f>
        <v>24144140</v>
      </c>
      <c r="J16" s="8"/>
    </row>
    <row r="17" spans="1:12" ht="20.100000000000001" customHeight="1" x14ac:dyDescent="0.25">
      <c r="A17" s="33">
        <v>13</v>
      </c>
      <c r="B17" s="10" t="s">
        <v>67</v>
      </c>
      <c r="C17" s="48" t="s">
        <v>76</v>
      </c>
      <c r="D17" s="36">
        <v>45012</v>
      </c>
      <c r="E17" s="21"/>
      <c r="F17" s="19"/>
      <c r="G17" s="19">
        <v>208000</v>
      </c>
      <c r="H17" s="24">
        <f>SUM(H16-G17)</f>
        <v>23936140</v>
      </c>
      <c r="J17" s="8"/>
      <c r="L17" s="15"/>
    </row>
    <row r="18" spans="1:12" ht="30.75" customHeight="1" x14ac:dyDescent="0.25">
      <c r="A18" s="50">
        <v>14</v>
      </c>
      <c r="B18" s="13" t="s">
        <v>68</v>
      </c>
      <c r="C18" s="35" t="s">
        <v>72</v>
      </c>
      <c r="D18" s="36">
        <v>45012</v>
      </c>
      <c r="E18" s="24"/>
      <c r="F18" s="23">
        <v>168000</v>
      </c>
      <c r="G18" s="23"/>
      <c r="H18" s="24">
        <f>SUM(H17,F18)</f>
        <v>24104140</v>
      </c>
      <c r="J18" s="8"/>
    </row>
    <row r="19" spans="1:12" ht="31.5" customHeight="1" x14ac:dyDescent="0.25">
      <c r="A19" s="55">
        <v>15</v>
      </c>
      <c r="B19" s="54" t="s">
        <v>69</v>
      </c>
      <c r="C19" s="14" t="s">
        <v>75</v>
      </c>
      <c r="D19" s="36">
        <v>45013</v>
      </c>
      <c r="E19" s="21"/>
      <c r="F19" s="19"/>
      <c r="G19" s="23">
        <v>15054000</v>
      </c>
      <c r="H19" s="24">
        <f>SUM(H18-G19)</f>
        <v>9050140</v>
      </c>
      <c r="J19" s="8"/>
    </row>
    <row r="20" spans="1:12" ht="20.100000000000001" customHeight="1" x14ac:dyDescent="0.25">
      <c r="A20" s="33">
        <v>16</v>
      </c>
      <c r="B20" s="10" t="s">
        <v>70</v>
      </c>
      <c r="C20" s="60" t="s">
        <v>91</v>
      </c>
      <c r="D20" s="36">
        <v>45009</v>
      </c>
      <c r="E20" s="21"/>
      <c r="F20" s="19">
        <v>15079356</v>
      </c>
      <c r="G20" s="20"/>
      <c r="H20" s="21">
        <f>SUM(H19,F20)</f>
        <v>24129496</v>
      </c>
      <c r="J20" s="8"/>
      <c r="K20" s="15"/>
    </row>
    <row r="21" spans="1:12" ht="20.100000000000001" customHeight="1" x14ac:dyDescent="0.25">
      <c r="A21" s="55">
        <v>17</v>
      </c>
      <c r="B21" s="10" t="s">
        <v>11</v>
      </c>
      <c r="C21" s="48" t="s">
        <v>66</v>
      </c>
      <c r="D21" s="36">
        <v>45009</v>
      </c>
      <c r="E21" s="21"/>
      <c r="F21" s="19"/>
      <c r="G21" s="19">
        <v>100000</v>
      </c>
      <c r="H21" s="21">
        <f>SUM(H20-G21)</f>
        <v>24029496</v>
      </c>
      <c r="J21" s="52"/>
      <c r="K21" s="53"/>
    </row>
    <row r="22" spans="1:12" ht="20.100000000000001" customHeight="1" x14ac:dyDescent="0.25">
      <c r="A22" s="33">
        <v>18</v>
      </c>
      <c r="B22" s="10" t="s">
        <v>11</v>
      </c>
      <c r="C22" s="48" t="s">
        <v>71</v>
      </c>
      <c r="D22" s="36">
        <v>45015</v>
      </c>
      <c r="E22" s="21"/>
      <c r="F22" s="19"/>
      <c r="G22" s="19">
        <v>600000</v>
      </c>
      <c r="H22" s="21">
        <f>SUM(H21-G22)</f>
        <v>23429496</v>
      </c>
      <c r="J22" s="52"/>
      <c r="K22" s="53"/>
    </row>
    <row r="23" spans="1:12" ht="20.100000000000001" customHeight="1" x14ac:dyDescent="0.25">
      <c r="A23" s="55">
        <v>19</v>
      </c>
      <c r="B23" s="10" t="s">
        <v>12</v>
      </c>
      <c r="C23" s="48" t="s">
        <v>73</v>
      </c>
      <c r="D23" s="36">
        <v>45021</v>
      </c>
      <c r="E23" s="21"/>
      <c r="F23" s="19"/>
      <c r="G23" s="19">
        <v>800000</v>
      </c>
      <c r="H23" s="21">
        <f>SUM(H22-G23)</f>
        <v>22629496</v>
      </c>
      <c r="J23" s="8"/>
      <c r="K23" s="15"/>
    </row>
    <row r="24" spans="1:12" ht="20.100000000000001" customHeight="1" x14ac:dyDescent="0.25">
      <c r="A24" s="93" t="s">
        <v>93</v>
      </c>
      <c r="B24" s="94"/>
      <c r="C24" s="94"/>
      <c r="D24" s="95"/>
      <c r="E24" s="25"/>
      <c r="F24" s="26"/>
      <c r="G24" s="26"/>
      <c r="H24" s="25">
        <f>SUM(H23)</f>
        <v>22629496</v>
      </c>
      <c r="J24" s="52"/>
      <c r="K24" s="53"/>
    </row>
    <row r="25" spans="1:12" ht="15.75" x14ac:dyDescent="0.25">
      <c r="A25" s="32"/>
      <c r="B25" s="32"/>
      <c r="C25" s="32"/>
      <c r="D25" s="32"/>
      <c r="E25" s="32"/>
      <c r="F25" s="32"/>
      <c r="G25" s="32"/>
      <c r="H25" s="32"/>
      <c r="J25" s="16"/>
    </row>
    <row r="26" spans="1:12" x14ac:dyDescent="0.25">
      <c r="A26" s="32"/>
      <c r="B26" s="38" t="s">
        <v>16</v>
      </c>
      <c r="C26" s="38"/>
      <c r="D26" s="38"/>
      <c r="E26" s="38"/>
      <c r="F26" s="38"/>
      <c r="G26" s="38" t="s">
        <v>74</v>
      </c>
      <c r="H26" s="38"/>
      <c r="J26" s="15">
        <v>37726309</v>
      </c>
    </row>
    <row r="27" spans="1:12" ht="15.75" x14ac:dyDescent="0.25">
      <c r="A27" s="32"/>
      <c r="B27" s="38" t="s">
        <v>17</v>
      </c>
      <c r="C27" s="38"/>
      <c r="D27" s="38"/>
      <c r="E27" s="38"/>
      <c r="F27" s="38"/>
      <c r="G27" s="38" t="s">
        <v>7</v>
      </c>
      <c r="H27" s="38"/>
      <c r="J27" s="21">
        <v>22629496</v>
      </c>
      <c r="K27" s="15">
        <f>SUM(J26-J27)</f>
        <v>15096813</v>
      </c>
    </row>
    <row r="28" spans="1:12" x14ac:dyDescent="0.25">
      <c r="A28" s="32"/>
      <c r="B28" s="38"/>
      <c r="C28" s="38"/>
      <c r="D28" s="38"/>
      <c r="E28" s="38"/>
      <c r="F28" s="38"/>
      <c r="G28" s="38"/>
      <c r="H28" s="38"/>
    </row>
    <row r="29" spans="1:12" x14ac:dyDescent="0.25">
      <c r="A29" s="32"/>
      <c r="B29" s="38"/>
      <c r="C29" s="38"/>
      <c r="D29" s="38"/>
      <c r="E29" s="38"/>
      <c r="F29" s="38"/>
      <c r="G29" s="38"/>
      <c r="H29" s="38"/>
    </row>
    <row r="30" spans="1:12" x14ac:dyDescent="0.25">
      <c r="A30" s="32"/>
      <c r="B30" s="38" t="s">
        <v>18</v>
      </c>
      <c r="C30" s="38"/>
      <c r="D30" s="38"/>
      <c r="E30" s="38"/>
      <c r="F30" s="38"/>
      <c r="G30" s="38" t="s">
        <v>8</v>
      </c>
      <c r="H30" s="38"/>
    </row>
  </sheetData>
  <mergeCells count="3">
    <mergeCell ref="A1:H1"/>
    <mergeCell ref="A2:H2"/>
    <mergeCell ref="A24:D24"/>
  </mergeCells>
  <printOptions horizontalCentered="1"/>
  <pageMargins left="0.7" right="0.7" top="0.5" bottom="0.25" header="0.3" footer="0.3"/>
  <pageSetup paperSize="9" scale="92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1FE01-8E0B-4710-A648-92709743D4B1}">
  <dimension ref="A1:M28"/>
  <sheetViews>
    <sheetView view="pageBreakPreview" topLeftCell="A12" zoomScale="95" zoomScaleNormal="85" zoomScaleSheetLayoutView="95" workbookViewId="0">
      <selection activeCell="K25" sqref="K25"/>
    </sheetView>
  </sheetViews>
  <sheetFormatPr defaultRowHeight="15" x14ac:dyDescent="0.25"/>
  <cols>
    <col min="1" max="1" width="5.140625" customWidth="1"/>
    <col min="2" max="2" width="19.7109375" customWidth="1"/>
    <col min="3" max="3" width="32" customWidth="1"/>
    <col min="4" max="4" width="12.5703125" customWidth="1"/>
    <col min="5" max="5" width="14.42578125" customWidth="1"/>
    <col min="6" max="6" width="15.28515625" customWidth="1"/>
    <col min="7" max="7" width="16.85546875" customWidth="1"/>
    <col min="8" max="8" width="16.5703125" customWidth="1"/>
    <col min="10" max="10" width="21.28515625" bestFit="1" customWidth="1"/>
    <col min="11" max="11" width="14.28515625" bestFit="1" customWidth="1"/>
    <col min="12" max="13" width="11.85546875" bestFit="1" customWidth="1"/>
  </cols>
  <sheetData>
    <row r="1" spans="1:13" ht="15.75" x14ac:dyDescent="0.25">
      <c r="A1" s="92" t="s">
        <v>9</v>
      </c>
      <c r="B1" s="92"/>
      <c r="C1" s="92"/>
      <c r="D1" s="92"/>
      <c r="E1" s="92"/>
      <c r="F1" s="92"/>
      <c r="G1" s="92"/>
      <c r="H1" s="92"/>
    </row>
    <row r="2" spans="1:13" ht="20.100000000000001" customHeight="1" x14ac:dyDescent="0.25">
      <c r="A2" s="92" t="s">
        <v>77</v>
      </c>
      <c r="B2" s="92"/>
      <c r="C2" s="92"/>
      <c r="D2" s="92"/>
      <c r="E2" s="92"/>
      <c r="F2" s="92"/>
      <c r="G2" s="92"/>
      <c r="H2" s="92"/>
    </row>
    <row r="3" spans="1:13" ht="10.5" customHeight="1" x14ac:dyDescent="0.25">
      <c r="C3" s="1"/>
      <c r="D3" s="1"/>
      <c r="E3" s="1"/>
      <c r="F3" s="1"/>
      <c r="G3" s="1"/>
      <c r="H3" s="1"/>
    </row>
    <row r="4" spans="1:13" ht="24.75" customHeight="1" x14ac:dyDescent="0.25">
      <c r="A4" s="3" t="s">
        <v>5</v>
      </c>
      <c r="B4" s="3" t="s">
        <v>10</v>
      </c>
      <c r="C4" s="3" t="s">
        <v>0</v>
      </c>
      <c r="D4" s="3" t="s">
        <v>6</v>
      </c>
      <c r="E4" s="3" t="s">
        <v>1</v>
      </c>
      <c r="F4" s="3" t="s">
        <v>2</v>
      </c>
      <c r="G4" s="3" t="s">
        <v>3</v>
      </c>
      <c r="H4" s="3" t="s">
        <v>4</v>
      </c>
    </row>
    <row r="5" spans="1:13" ht="24.75" customHeight="1" x14ac:dyDescent="0.25">
      <c r="A5" s="33">
        <v>1</v>
      </c>
      <c r="B5" s="58" t="s">
        <v>11</v>
      </c>
      <c r="C5" s="6" t="s">
        <v>78</v>
      </c>
      <c r="D5" s="7">
        <v>45021</v>
      </c>
      <c r="E5" s="21">
        <v>22629496</v>
      </c>
      <c r="F5" s="21"/>
      <c r="G5" s="19"/>
      <c r="H5" s="19">
        <f>SUM(H4,E5)</f>
        <v>22629496</v>
      </c>
    </row>
    <row r="6" spans="1:13" ht="20.100000000000001" customHeight="1" x14ac:dyDescent="0.25">
      <c r="A6" s="33">
        <v>2</v>
      </c>
      <c r="B6" s="10" t="s">
        <v>12</v>
      </c>
      <c r="C6" s="6" t="s">
        <v>79</v>
      </c>
      <c r="D6" s="7">
        <v>45028</v>
      </c>
      <c r="E6" s="21"/>
      <c r="F6" s="21"/>
      <c r="G6" s="19">
        <v>1500000</v>
      </c>
      <c r="H6" s="19">
        <f>SUM(H5-G6)</f>
        <v>21129496</v>
      </c>
    </row>
    <row r="7" spans="1:13" ht="20.100000000000001" customHeight="1" x14ac:dyDescent="0.25">
      <c r="A7" s="33">
        <v>3</v>
      </c>
      <c r="B7" s="10" t="s">
        <v>12</v>
      </c>
      <c r="C7" s="6" t="s">
        <v>80</v>
      </c>
      <c r="D7" s="7">
        <v>45048</v>
      </c>
      <c r="E7" s="47"/>
      <c r="F7" s="21"/>
      <c r="G7" s="19">
        <v>12000000</v>
      </c>
      <c r="H7" s="49">
        <f>SUM(H6-G7)</f>
        <v>9129496</v>
      </c>
    </row>
    <row r="8" spans="1:13" ht="20.100000000000001" customHeight="1" x14ac:dyDescent="0.25">
      <c r="A8" s="33">
        <v>4</v>
      </c>
      <c r="B8" s="10" t="s">
        <v>82</v>
      </c>
      <c r="C8" s="6" t="s">
        <v>83</v>
      </c>
      <c r="D8" s="7">
        <v>45051</v>
      </c>
      <c r="E8" s="21"/>
      <c r="F8" s="21">
        <v>100000000</v>
      </c>
      <c r="G8" s="19"/>
      <c r="H8" s="19">
        <f>SUM(H7,F8)</f>
        <v>109129496</v>
      </c>
      <c r="J8" s="8"/>
      <c r="K8" s="8"/>
    </row>
    <row r="9" spans="1:13" ht="20.100000000000001" customHeight="1" x14ac:dyDescent="0.25">
      <c r="A9" s="33">
        <v>5</v>
      </c>
      <c r="B9" s="10" t="s">
        <v>12</v>
      </c>
      <c r="C9" s="6" t="s">
        <v>81</v>
      </c>
      <c r="D9" s="7">
        <v>45051</v>
      </c>
      <c r="E9" s="21"/>
      <c r="F9" s="21"/>
      <c r="G9" s="19">
        <v>50000000</v>
      </c>
      <c r="H9" s="19">
        <f>SUM(H8-G9)</f>
        <v>59129496</v>
      </c>
      <c r="J9" s="16"/>
      <c r="K9" s="8"/>
      <c r="M9" s="15"/>
    </row>
    <row r="10" spans="1:13" ht="20.100000000000001" customHeight="1" x14ac:dyDescent="0.25">
      <c r="A10" s="33">
        <v>6</v>
      </c>
      <c r="B10" s="13" t="s">
        <v>12</v>
      </c>
      <c r="C10" s="57" t="s">
        <v>84</v>
      </c>
      <c r="D10" s="7">
        <v>45059</v>
      </c>
      <c r="E10" s="29"/>
      <c r="F10" s="29"/>
      <c r="G10" s="23">
        <v>45000000</v>
      </c>
      <c r="H10" s="23">
        <f t="shared" ref="H10" si="0">SUM(H9-G10)</f>
        <v>14129496</v>
      </c>
      <c r="J10" s="8"/>
      <c r="K10" s="8"/>
      <c r="M10" s="15"/>
    </row>
    <row r="11" spans="1:13" ht="20.100000000000001" customHeight="1" x14ac:dyDescent="0.25">
      <c r="A11" s="33">
        <v>7</v>
      </c>
      <c r="B11" s="10" t="s">
        <v>89</v>
      </c>
      <c r="C11" s="6" t="s">
        <v>90</v>
      </c>
      <c r="D11" s="7">
        <v>45068</v>
      </c>
      <c r="E11" s="21"/>
      <c r="F11" s="19">
        <v>105000</v>
      </c>
      <c r="G11" s="19"/>
      <c r="H11" s="19">
        <f>SUM(H10,F11)</f>
        <v>14234496</v>
      </c>
      <c r="J11" s="16"/>
      <c r="K11" s="8"/>
    </row>
    <row r="12" spans="1:13" ht="20.100000000000001" customHeight="1" x14ac:dyDescent="0.25">
      <c r="A12" s="33">
        <v>8</v>
      </c>
      <c r="B12" s="10" t="s">
        <v>82</v>
      </c>
      <c r="C12" s="6" t="s">
        <v>86</v>
      </c>
      <c r="D12" s="7">
        <v>45069</v>
      </c>
      <c r="E12" s="21"/>
      <c r="F12" s="19">
        <v>50000000</v>
      </c>
      <c r="G12" s="19"/>
      <c r="H12" s="19">
        <f>SUM(H11,F12)</f>
        <v>64234496</v>
      </c>
      <c r="J12" s="15"/>
    </row>
    <row r="13" spans="1:13" ht="20.100000000000001" customHeight="1" x14ac:dyDescent="0.3">
      <c r="A13" s="33">
        <v>9</v>
      </c>
      <c r="B13" s="10" t="s">
        <v>82</v>
      </c>
      <c r="C13" s="6" t="s">
        <v>13</v>
      </c>
      <c r="D13" s="7">
        <v>45069</v>
      </c>
      <c r="E13" s="21"/>
      <c r="F13" s="19">
        <v>11504000</v>
      </c>
      <c r="G13" s="19"/>
      <c r="H13" s="24">
        <f>SUM(H12,F13)</f>
        <v>75738496</v>
      </c>
      <c r="J13" s="12"/>
      <c r="L13" s="15"/>
    </row>
    <row r="14" spans="1:13" ht="20.100000000000001" customHeight="1" x14ac:dyDescent="0.25">
      <c r="A14" s="33">
        <v>10</v>
      </c>
      <c r="B14" s="10" t="s">
        <v>12</v>
      </c>
      <c r="C14" s="57" t="s">
        <v>87</v>
      </c>
      <c r="D14" s="7">
        <v>45069</v>
      </c>
      <c r="E14" s="22"/>
      <c r="F14" s="19"/>
      <c r="G14" s="19">
        <v>50000000</v>
      </c>
      <c r="H14" s="19">
        <f>SUM(H13-G14)</f>
        <v>25738496</v>
      </c>
      <c r="J14" s="15"/>
      <c r="K14" s="8"/>
    </row>
    <row r="15" spans="1:13" ht="20.100000000000001" customHeight="1" x14ac:dyDescent="0.25">
      <c r="A15" s="33">
        <v>10</v>
      </c>
      <c r="B15" s="10" t="s">
        <v>88</v>
      </c>
      <c r="C15" s="6" t="s">
        <v>92</v>
      </c>
      <c r="D15" s="7">
        <v>45069</v>
      </c>
      <c r="E15" s="21"/>
      <c r="F15" s="19"/>
      <c r="G15" s="19">
        <v>96000</v>
      </c>
      <c r="H15" s="19">
        <f>SUM(H14-G15)</f>
        <v>25642496</v>
      </c>
      <c r="J15" s="8"/>
    </row>
    <row r="16" spans="1:13" ht="20.100000000000001" customHeight="1" x14ac:dyDescent="0.25">
      <c r="A16" s="33">
        <v>11</v>
      </c>
      <c r="B16" s="10" t="s">
        <v>19</v>
      </c>
      <c r="C16" s="6" t="s">
        <v>96</v>
      </c>
      <c r="D16" s="7">
        <v>45076</v>
      </c>
      <c r="E16" s="21"/>
      <c r="F16" s="19">
        <v>280000</v>
      </c>
      <c r="G16" s="19"/>
      <c r="H16" s="19">
        <f>SUM(H15,F16)</f>
        <v>25922496</v>
      </c>
      <c r="J16" s="8"/>
    </row>
    <row r="17" spans="1:11" ht="20.100000000000001" customHeight="1" x14ac:dyDescent="0.25">
      <c r="A17" s="33">
        <v>12</v>
      </c>
      <c r="B17" s="10" t="s">
        <v>12</v>
      </c>
      <c r="C17" s="48" t="s">
        <v>97</v>
      </c>
      <c r="D17" s="7">
        <v>45077</v>
      </c>
      <c r="E17" s="21"/>
      <c r="F17" s="19"/>
      <c r="G17" s="19">
        <v>10000000</v>
      </c>
      <c r="H17" s="24">
        <f>SUM(H16-G17)</f>
        <v>15922496</v>
      </c>
      <c r="J17" s="8"/>
    </row>
    <row r="18" spans="1:11" ht="30.75" customHeight="1" x14ac:dyDescent="0.25">
      <c r="A18" s="50">
        <v>13</v>
      </c>
      <c r="B18" s="13" t="s">
        <v>68</v>
      </c>
      <c r="C18" s="35" t="s">
        <v>95</v>
      </c>
      <c r="D18" s="7">
        <v>45077</v>
      </c>
      <c r="E18" s="29"/>
      <c r="F18" s="23">
        <v>200000</v>
      </c>
      <c r="G18" s="56"/>
      <c r="H18" s="24">
        <f>SUM(H17,F18)</f>
        <v>16122496</v>
      </c>
      <c r="J18" s="8"/>
    </row>
    <row r="19" spans="1:11" ht="31.5" customHeight="1" x14ac:dyDescent="0.25">
      <c r="A19" s="50">
        <v>14</v>
      </c>
      <c r="B19" s="64" t="s">
        <v>103</v>
      </c>
      <c r="C19" s="14" t="s">
        <v>94</v>
      </c>
      <c r="D19" s="36">
        <v>45082</v>
      </c>
      <c r="E19" s="22"/>
      <c r="F19" s="23">
        <v>2050000</v>
      </c>
      <c r="G19" s="23"/>
      <c r="H19" s="24">
        <f>SUM(H18,F19)</f>
        <v>18172496</v>
      </c>
      <c r="J19" s="8"/>
    </row>
    <row r="20" spans="1:11" ht="20.100000000000001" customHeight="1" x14ac:dyDescent="0.25">
      <c r="A20" s="33">
        <v>15</v>
      </c>
      <c r="B20" s="10" t="s">
        <v>12</v>
      </c>
      <c r="C20" s="6" t="s">
        <v>98</v>
      </c>
      <c r="D20" s="36">
        <v>45083</v>
      </c>
      <c r="E20" s="22"/>
      <c r="F20" s="20"/>
      <c r="G20" s="19">
        <v>18050000</v>
      </c>
      <c r="H20" s="21">
        <f>SUM(H19-G20)</f>
        <v>122496</v>
      </c>
      <c r="J20" s="8"/>
      <c r="K20" s="15"/>
    </row>
    <row r="21" spans="1:11" ht="20.100000000000001" customHeight="1" x14ac:dyDescent="0.25">
      <c r="A21" s="96" t="s">
        <v>100</v>
      </c>
      <c r="B21" s="97"/>
      <c r="C21" s="97"/>
      <c r="D21" s="98"/>
      <c r="E21" s="18">
        <f>SUM(E5:E20)</f>
        <v>22629496</v>
      </c>
      <c r="F21" s="17">
        <f>SUM(F5:F20)</f>
        <v>164139000</v>
      </c>
      <c r="G21" s="17">
        <f>SUM(G5:G20)</f>
        <v>186646000</v>
      </c>
      <c r="H21" s="18">
        <f>SUM(H20)</f>
        <v>122496</v>
      </c>
      <c r="J21" s="52"/>
      <c r="K21" s="53"/>
    </row>
    <row r="22" spans="1:11" ht="20.100000000000001" customHeight="1" x14ac:dyDescent="0.25">
      <c r="A22" s="96" t="s">
        <v>121</v>
      </c>
      <c r="B22" s="97"/>
      <c r="C22" s="97"/>
      <c r="D22" s="97"/>
      <c r="E22" s="97"/>
      <c r="F22" s="97"/>
      <c r="G22" s="98"/>
      <c r="H22" s="61">
        <f>SUM(E21:F21)-G21</f>
        <v>122496</v>
      </c>
      <c r="J22" s="52"/>
      <c r="K22" s="53"/>
    </row>
    <row r="23" spans="1:11" ht="15.75" x14ac:dyDescent="0.25">
      <c r="A23" s="32"/>
      <c r="B23" s="32"/>
      <c r="C23" s="32"/>
      <c r="D23" s="32"/>
      <c r="E23" s="32"/>
      <c r="F23" s="32"/>
      <c r="G23" s="32"/>
      <c r="H23" s="32"/>
      <c r="J23" s="16"/>
    </row>
    <row r="24" spans="1:11" x14ac:dyDescent="0.25">
      <c r="A24" s="32"/>
      <c r="B24" s="38" t="s">
        <v>16</v>
      </c>
      <c r="C24" s="38"/>
      <c r="D24" s="38"/>
      <c r="E24" s="38"/>
      <c r="F24" s="38"/>
      <c r="G24" s="38" t="s">
        <v>99</v>
      </c>
      <c r="H24" s="32"/>
      <c r="J24" s="15"/>
    </row>
    <row r="25" spans="1:11" ht="15.75" x14ac:dyDescent="0.25">
      <c r="A25" s="32"/>
      <c r="B25" s="38" t="s">
        <v>17</v>
      </c>
      <c r="C25" s="38"/>
      <c r="D25" s="38"/>
      <c r="E25" s="63">
        <f>SUM(F5:F20)</f>
        <v>164139000</v>
      </c>
      <c r="F25" s="38"/>
      <c r="G25" s="38" t="s">
        <v>7</v>
      </c>
      <c r="H25" s="32"/>
      <c r="J25" s="62"/>
      <c r="K25" s="15"/>
    </row>
    <row r="26" spans="1:11" x14ac:dyDescent="0.25">
      <c r="A26" s="32"/>
      <c r="B26" s="38"/>
      <c r="C26" s="38"/>
      <c r="D26" s="38"/>
      <c r="E26" s="38"/>
      <c r="F26" s="38"/>
      <c r="G26" s="38"/>
      <c r="H26" s="32"/>
    </row>
    <row r="27" spans="1:11" x14ac:dyDescent="0.25">
      <c r="A27" s="32"/>
      <c r="B27" s="38"/>
      <c r="C27" s="38"/>
      <c r="D27" s="38"/>
      <c r="E27" s="38"/>
      <c r="F27" s="38"/>
      <c r="G27" s="38"/>
      <c r="H27" s="32"/>
    </row>
    <row r="28" spans="1:11" x14ac:dyDescent="0.25">
      <c r="A28" s="32"/>
      <c r="B28" s="38" t="s">
        <v>18</v>
      </c>
      <c r="C28" s="38"/>
      <c r="D28" s="38"/>
      <c r="E28" s="38"/>
      <c r="F28" s="38"/>
      <c r="G28" s="38" t="s">
        <v>8</v>
      </c>
      <c r="H28" s="32"/>
    </row>
  </sheetData>
  <mergeCells count="4">
    <mergeCell ref="A1:H1"/>
    <mergeCell ref="A2:H2"/>
    <mergeCell ref="A21:D21"/>
    <mergeCell ref="A22:G22"/>
  </mergeCells>
  <printOptions horizontalCentered="1"/>
  <pageMargins left="0.7" right="0.7" top="0.5" bottom="0.25" header="0.3" footer="0.3"/>
  <pageSetup paperSize="9" scale="92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84015-3AE2-42B2-8662-722C4251626E}">
  <dimension ref="A1:M21"/>
  <sheetViews>
    <sheetView tabSelected="1" view="pageBreakPreview" zoomScale="95" zoomScaleNormal="85" zoomScaleSheetLayoutView="95" workbookViewId="0">
      <selection activeCell="J8" sqref="J8:L15"/>
    </sheetView>
  </sheetViews>
  <sheetFormatPr defaultRowHeight="15" x14ac:dyDescent="0.25"/>
  <cols>
    <col min="1" max="1" width="5.140625" customWidth="1"/>
    <col min="2" max="2" width="19.7109375" customWidth="1"/>
    <col min="3" max="3" width="32" customWidth="1"/>
    <col min="4" max="4" width="13.5703125" customWidth="1"/>
    <col min="5" max="5" width="14.42578125" customWidth="1"/>
    <col min="6" max="6" width="15.28515625" customWidth="1"/>
    <col min="7" max="7" width="16.85546875" customWidth="1"/>
    <col min="8" max="8" width="16.5703125" customWidth="1"/>
    <col min="10" max="10" width="21.28515625" bestFit="1" customWidth="1"/>
    <col min="11" max="11" width="14.28515625" bestFit="1" customWidth="1"/>
    <col min="12" max="13" width="11.85546875" bestFit="1" customWidth="1"/>
  </cols>
  <sheetData>
    <row r="1" spans="1:13" ht="15.75" x14ac:dyDescent="0.25">
      <c r="A1" s="92" t="s">
        <v>9</v>
      </c>
      <c r="B1" s="92"/>
      <c r="C1" s="92"/>
      <c r="D1" s="92"/>
      <c r="E1" s="92"/>
      <c r="F1" s="92"/>
      <c r="G1" s="92"/>
      <c r="H1" s="92"/>
    </row>
    <row r="2" spans="1:13" ht="20.100000000000001" customHeight="1" x14ac:dyDescent="0.25">
      <c r="A2" s="92" t="s">
        <v>101</v>
      </c>
      <c r="B2" s="92"/>
      <c r="C2" s="92"/>
      <c r="D2" s="92"/>
      <c r="E2" s="92"/>
      <c r="F2" s="92"/>
      <c r="G2" s="92"/>
      <c r="H2" s="92"/>
    </row>
    <row r="3" spans="1:13" ht="10.5" customHeight="1" x14ac:dyDescent="0.25">
      <c r="C3" s="1"/>
      <c r="D3" s="1"/>
      <c r="E3" s="1"/>
      <c r="F3" s="1"/>
      <c r="G3" s="1"/>
      <c r="H3" s="1"/>
    </row>
    <row r="4" spans="1:13" ht="24.75" customHeight="1" x14ac:dyDescent="0.25">
      <c r="A4" s="3" t="s">
        <v>5</v>
      </c>
      <c r="B4" s="3" t="s">
        <v>10</v>
      </c>
      <c r="C4" s="3" t="s">
        <v>0</v>
      </c>
      <c r="D4" s="3" t="s">
        <v>6</v>
      </c>
      <c r="E4" s="3" t="s">
        <v>1</v>
      </c>
      <c r="F4" s="3" t="s">
        <v>2</v>
      </c>
      <c r="G4" s="3" t="s">
        <v>3</v>
      </c>
      <c r="H4" s="3" t="s">
        <v>4</v>
      </c>
    </row>
    <row r="5" spans="1:13" ht="20.100000000000001" customHeight="1" x14ac:dyDescent="0.25">
      <c r="A5" s="33">
        <v>1</v>
      </c>
      <c r="B5" s="58" t="s">
        <v>11</v>
      </c>
      <c r="C5" s="6" t="s">
        <v>102</v>
      </c>
      <c r="D5" s="7">
        <v>45083</v>
      </c>
      <c r="E5" s="18">
        <v>122496</v>
      </c>
      <c r="F5" s="21"/>
      <c r="G5" s="19"/>
      <c r="H5" s="19">
        <f>SUM(H4,E5)</f>
        <v>122496</v>
      </c>
    </row>
    <row r="6" spans="1:13" ht="20.100000000000001" customHeight="1" x14ac:dyDescent="0.25">
      <c r="A6" s="33">
        <v>2</v>
      </c>
      <c r="B6" s="10" t="s">
        <v>82</v>
      </c>
      <c r="C6" s="6" t="s">
        <v>83</v>
      </c>
      <c r="D6" s="7">
        <v>45083</v>
      </c>
      <c r="E6" s="21"/>
      <c r="F6" s="21">
        <v>20000000</v>
      </c>
      <c r="G6" s="19"/>
      <c r="H6" s="19">
        <f>SUM(H5+F6)</f>
        <v>20122496</v>
      </c>
      <c r="J6" s="8"/>
      <c r="K6" s="8"/>
    </row>
    <row r="7" spans="1:13" ht="20.100000000000001" customHeight="1" x14ac:dyDescent="0.25">
      <c r="A7" s="33">
        <v>3</v>
      </c>
      <c r="B7" s="10" t="s">
        <v>12</v>
      </c>
      <c r="C7" s="57" t="s">
        <v>105</v>
      </c>
      <c r="D7" s="7" t="s">
        <v>104</v>
      </c>
      <c r="E7" s="21"/>
      <c r="F7" s="21"/>
      <c r="G7" s="19">
        <v>20000000</v>
      </c>
      <c r="H7" s="19">
        <f>SUM(H6-G7)</f>
        <v>122496</v>
      </c>
      <c r="J7" s="16"/>
      <c r="K7" s="8"/>
      <c r="M7" s="15"/>
    </row>
    <row r="8" spans="1:13" ht="20.100000000000001" customHeight="1" x14ac:dyDescent="0.25">
      <c r="A8" s="33">
        <v>4</v>
      </c>
      <c r="B8" s="10" t="s">
        <v>82</v>
      </c>
      <c r="C8" s="6" t="s">
        <v>86</v>
      </c>
      <c r="D8" s="7">
        <v>45086</v>
      </c>
      <c r="E8" s="29"/>
      <c r="F8" s="24">
        <v>15000000</v>
      </c>
      <c r="G8" s="23"/>
      <c r="H8" s="23">
        <f>SUM(H7,F8)</f>
        <v>15122496</v>
      </c>
      <c r="J8" s="8"/>
      <c r="K8" s="8"/>
      <c r="M8" s="15"/>
    </row>
    <row r="9" spans="1:13" ht="20.100000000000001" customHeight="1" x14ac:dyDescent="0.25">
      <c r="A9" s="67">
        <v>5</v>
      </c>
      <c r="B9" s="68" t="s">
        <v>12</v>
      </c>
      <c r="C9" s="69" t="s">
        <v>106</v>
      </c>
      <c r="D9" s="70">
        <v>45086</v>
      </c>
      <c r="E9" s="71"/>
      <c r="F9" s="24"/>
      <c r="G9" s="72">
        <v>15000000</v>
      </c>
      <c r="H9" s="19">
        <f>SUM(H8-G9)</f>
        <v>122496</v>
      </c>
      <c r="J9" s="16"/>
      <c r="K9" s="8"/>
    </row>
    <row r="10" spans="1:13" ht="20.100000000000001" customHeight="1" x14ac:dyDescent="0.25">
      <c r="A10" s="33">
        <v>6</v>
      </c>
      <c r="B10" s="73" t="s">
        <v>82</v>
      </c>
      <c r="C10" s="74" t="s">
        <v>108</v>
      </c>
      <c r="D10" s="75">
        <v>45090</v>
      </c>
      <c r="E10" s="76"/>
      <c r="F10" s="24">
        <v>31781500</v>
      </c>
      <c r="G10" s="76"/>
      <c r="H10" s="65">
        <f>SUM(H9,F10)</f>
        <v>31903996</v>
      </c>
      <c r="J10" s="16"/>
      <c r="K10" s="8"/>
    </row>
    <row r="11" spans="1:13" ht="19.5" customHeight="1" x14ac:dyDescent="0.25">
      <c r="A11" s="33">
        <v>7</v>
      </c>
      <c r="B11" s="73" t="s">
        <v>113</v>
      </c>
      <c r="C11" s="74" t="s">
        <v>109</v>
      </c>
      <c r="D11" s="75">
        <v>45091</v>
      </c>
      <c r="E11" s="76"/>
      <c r="F11" s="24"/>
      <c r="G11" s="82">
        <v>5548800</v>
      </c>
      <c r="H11" s="65">
        <f>SUM(H10-G11)</f>
        <v>26355196</v>
      </c>
      <c r="J11" s="16"/>
      <c r="K11" s="8"/>
    </row>
    <row r="12" spans="1:13" ht="20.100000000000001" customHeight="1" x14ac:dyDescent="0.25">
      <c r="A12" s="33">
        <v>8</v>
      </c>
      <c r="B12" s="77" t="s">
        <v>113</v>
      </c>
      <c r="C12" s="77" t="s">
        <v>107</v>
      </c>
      <c r="D12" s="78">
        <v>45091</v>
      </c>
      <c r="E12" s="79"/>
      <c r="F12" s="80"/>
      <c r="G12" s="83">
        <v>7600000</v>
      </c>
      <c r="H12" s="66">
        <f>SUM(H11-G12)</f>
        <v>18755196</v>
      </c>
      <c r="J12" s="8"/>
      <c r="K12" s="15"/>
    </row>
    <row r="13" spans="1:13" ht="30" customHeight="1" x14ac:dyDescent="0.25">
      <c r="A13" s="50">
        <v>9</v>
      </c>
      <c r="B13" s="84" t="s">
        <v>11</v>
      </c>
      <c r="C13" s="85" t="s">
        <v>114</v>
      </c>
      <c r="D13" s="86">
        <v>45091</v>
      </c>
      <c r="E13" s="87"/>
      <c r="F13" s="24"/>
      <c r="G13" s="88">
        <v>100000</v>
      </c>
      <c r="H13" s="81">
        <f>SUM(H12-G13)</f>
        <v>18655196</v>
      </c>
      <c r="J13" s="52"/>
      <c r="K13" s="53"/>
    </row>
    <row r="14" spans="1:13" ht="20.100000000000001" customHeight="1" x14ac:dyDescent="0.25">
      <c r="A14" s="99" t="s">
        <v>100</v>
      </c>
      <c r="B14" s="100"/>
      <c r="C14" s="100"/>
      <c r="D14" s="101"/>
      <c r="E14" s="89">
        <f>SUM(E5:E13)</f>
        <v>122496</v>
      </c>
      <c r="F14" s="90">
        <f>SUM(F5:F13)</f>
        <v>66781500</v>
      </c>
      <c r="G14" s="90">
        <f>SUM(G5:G13)</f>
        <v>48248800</v>
      </c>
      <c r="H14" s="21">
        <f>SUM(E14,F14-G14)</f>
        <v>18655196</v>
      </c>
      <c r="J14" s="52"/>
      <c r="K14" s="53"/>
    </row>
    <row r="15" spans="1:13" ht="15.75" x14ac:dyDescent="0.25">
      <c r="A15" s="93" t="s">
        <v>120</v>
      </c>
      <c r="B15" s="94"/>
      <c r="C15" s="94"/>
      <c r="D15" s="94"/>
      <c r="E15" s="94"/>
      <c r="F15" s="94"/>
      <c r="G15" s="95"/>
      <c r="H15" s="25">
        <f>SUM(E14:F14)-G14</f>
        <v>18655196</v>
      </c>
      <c r="J15" s="16"/>
    </row>
    <row r="16" spans="1:13" x14ac:dyDescent="0.25">
      <c r="A16" s="38"/>
      <c r="B16" s="38"/>
      <c r="C16" s="38"/>
      <c r="D16" s="38"/>
      <c r="E16" s="38"/>
      <c r="F16" s="38"/>
      <c r="G16" s="38"/>
      <c r="H16" s="38"/>
      <c r="J16" s="15"/>
    </row>
    <row r="17" spans="1:11" ht="15.75" x14ac:dyDescent="0.25">
      <c r="A17" s="38"/>
      <c r="B17" s="38" t="s">
        <v>16</v>
      </c>
      <c r="C17" s="38"/>
      <c r="D17" s="38"/>
      <c r="E17" s="38"/>
      <c r="F17" s="38"/>
      <c r="G17" s="38" t="s">
        <v>110</v>
      </c>
      <c r="H17" s="38"/>
      <c r="J17" s="62"/>
      <c r="K17" s="15"/>
    </row>
    <row r="18" spans="1:11" x14ac:dyDescent="0.25">
      <c r="A18" s="38"/>
      <c r="B18" s="38" t="s">
        <v>17</v>
      </c>
      <c r="C18" s="38"/>
      <c r="D18" s="38"/>
      <c r="E18" s="38"/>
      <c r="F18" s="38"/>
      <c r="G18" s="38" t="s">
        <v>7</v>
      </c>
      <c r="H18" s="38"/>
    </row>
    <row r="19" spans="1:11" x14ac:dyDescent="0.25">
      <c r="A19" s="38"/>
      <c r="B19" s="38"/>
      <c r="C19" s="38"/>
      <c r="D19" s="38"/>
      <c r="E19" s="38"/>
      <c r="F19" s="38"/>
      <c r="G19" s="38"/>
      <c r="H19" s="38"/>
    </row>
    <row r="20" spans="1:11" x14ac:dyDescent="0.25">
      <c r="A20" s="38"/>
      <c r="B20" s="38"/>
      <c r="C20" s="38"/>
      <c r="D20" s="38"/>
      <c r="E20" s="38"/>
      <c r="F20" s="38"/>
      <c r="G20" s="38"/>
      <c r="H20" s="38"/>
    </row>
    <row r="21" spans="1:11" x14ac:dyDescent="0.25">
      <c r="A21" s="38"/>
      <c r="B21" s="38" t="s">
        <v>18</v>
      </c>
      <c r="C21" s="38"/>
      <c r="D21" s="38"/>
      <c r="E21" s="38"/>
      <c r="F21" s="38"/>
      <c r="G21" s="38" t="s">
        <v>8</v>
      </c>
      <c r="H21" s="38"/>
    </row>
  </sheetData>
  <mergeCells count="4">
    <mergeCell ref="A15:G15"/>
    <mergeCell ref="A1:H1"/>
    <mergeCell ref="A2:H2"/>
    <mergeCell ref="A14:D14"/>
  </mergeCells>
  <printOptions horizontalCentered="1"/>
  <pageMargins left="0.7" right="0.7" top="0.5" bottom="0.25" header="0.3" footer="0.3"/>
  <pageSetup paperSize="9" scale="92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67A2D-0065-43F9-B204-A6F567BC2AE4}">
  <dimension ref="A1:D15"/>
  <sheetViews>
    <sheetView zoomScale="98" zoomScaleNormal="98" workbookViewId="0">
      <selection activeCell="H8" sqref="H8"/>
    </sheetView>
  </sheetViews>
  <sheetFormatPr defaultRowHeight="15" x14ac:dyDescent="0.25"/>
  <cols>
    <col min="1" max="1" width="6.7109375" customWidth="1"/>
    <col min="2" max="2" width="17" customWidth="1"/>
    <col min="3" max="3" width="69" customWidth="1"/>
    <col min="4" max="4" width="21.5703125" customWidth="1"/>
  </cols>
  <sheetData>
    <row r="1" spans="1:4" ht="20.100000000000001" customHeight="1" x14ac:dyDescent="0.25">
      <c r="A1" s="103" t="s">
        <v>112</v>
      </c>
      <c r="B1" s="103"/>
      <c r="C1" s="103"/>
      <c r="D1" s="103"/>
    </row>
    <row r="2" spans="1:4" ht="20.100000000000001" customHeight="1" x14ac:dyDescent="0.25">
      <c r="A2" s="106">
        <v>1</v>
      </c>
      <c r="B2" s="107" t="s">
        <v>111</v>
      </c>
      <c r="C2" s="107"/>
      <c r="D2" s="108">
        <v>37726309</v>
      </c>
    </row>
    <row r="3" spans="1:4" ht="20.100000000000001" customHeight="1" x14ac:dyDescent="0.25">
      <c r="A3" s="109">
        <v>2</v>
      </c>
      <c r="B3" s="110" t="s">
        <v>123</v>
      </c>
      <c r="C3" s="110"/>
      <c r="D3" s="49">
        <v>18655196</v>
      </c>
    </row>
    <row r="4" spans="1:4" ht="20.100000000000001" customHeight="1" x14ac:dyDescent="0.25">
      <c r="A4" s="104" t="s">
        <v>122</v>
      </c>
      <c r="B4" s="104"/>
      <c r="C4" s="104"/>
      <c r="D4" s="121">
        <f>SUM(D3-D2)</f>
        <v>-19071113</v>
      </c>
    </row>
    <row r="5" spans="1:4" ht="20.100000000000001" customHeight="1" x14ac:dyDescent="0.25">
      <c r="A5" s="111"/>
      <c r="B5" s="111"/>
      <c r="C5" s="111"/>
      <c r="D5" s="112"/>
    </row>
    <row r="6" spans="1:4" ht="20.100000000000001" customHeight="1" x14ac:dyDescent="0.25">
      <c r="A6" s="102" t="s">
        <v>119</v>
      </c>
      <c r="B6" s="102"/>
      <c r="C6" s="102"/>
      <c r="D6" s="102"/>
    </row>
    <row r="7" spans="1:4" ht="20.100000000000001" customHeight="1" x14ac:dyDescent="0.25">
      <c r="A7" s="113">
        <v>1</v>
      </c>
      <c r="B7" s="114" t="s">
        <v>115</v>
      </c>
      <c r="C7" s="114"/>
      <c r="D7" s="108">
        <v>7950000</v>
      </c>
    </row>
    <row r="8" spans="1:4" ht="20.100000000000001" customHeight="1" x14ac:dyDescent="0.25">
      <c r="A8" s="113">
        <v>2</v>
      </c>
      <c r="B8" s="114" t="s">
        <v>116</v>
      </c>
      <c r="C8" s="114"/>
      <c r="D8" s="108">
        <v>2812000</v>
      </c>
    </row>
    <row r="9" spans="1:4" ht="20.100000000000001" customHeight="1" x14ac:dyDescent="0.25">
      <c r="A9" s="113">
        <v>3</v>
      </c>
      <c r="B9" s="114" t="s">
        <v>117</v>
      </c>
      <c r="C9" s="114"/>
      <c r="D9" s="108">
        <v>1638000</v>
      </c>
    </row>
    <row r="10" spans="1:4" ht="20.100000000000001" customHeight="1" x14ac:dyDescent="0.25">
      <c r="A10" s="113">
        <v>4</v>
      </c>
      <c r="B10" s="114" t="s">
        <v>118</v>
      </c>
      <c r="C10" s="114"/>
      <c r="D10" s="108">
        <v>13196000</v>
      </c>
    </row>
    <row r="11" spans="1:4" ht="20.100000000000001" customHeight="1" x14ac:dyDescent="0.25">
      <c r="A11" s="119" t="s">
        <v>126</v>
      </c>
      <c r="B11" s="119"/>
      <c r="C11" s="119"/>
      <c r="D11" s="120">
        <f>SUM(D7:D10)</f>
        <v>25596000</v>
      </c>
    </row>
    <row r="12" spans="1:4" ht="20.100000000000001" customHeight="1" x14ac:dyDescent="0.25">
      <c r="A12" s="111"/>
      <c r="B12" s="111"/>
      <c r="C12" s="111"/>
      <c r="D12" s="112"/>
    </row>
    <row r="13" spans="1:4" ht="20.100000000000001" customHeight="1" x14ac:dyDescent="0.25">
      <c r="A13" s="105" t="s">
        <v>125</v>
      </c>
      <c r="B13" s="105"/>
      <c r="C13" s="105"/>
      <c r="D13" s="91">
        <f>SUM(D3,D11)</f>
        <v>44251196</v>
      </c>
    </row>
    <row r="14" spans="1:4" ht="20.100000000000001" customHeight="1" x14ac:dyDescent="0.25">
      <c r="A14" s="115"/>
      <c r="B14" s="115"/>
      <c r="C14" s="115"/>
      <c r="D14" s="116"/>
    </row>
    <row r="15" spans="1:4" ht="24.95" customHeight="1" x14ac:dyDescent="0.25">
      <c r="A15" s="117" t="s">
        <v>124</v>
      </c>
      <c r="B15" s="117"/>
      <c r="C15" s="117"/>
      <c r="D15" s="118">
        <f>SUM(D13-D2)</f>
        <v>6524887</v>
      </c>
    </row>
  </sheetData>
  <mergeCells count="12">
    <mergeCell ref="A15:C15"/>
    <mergeCell ref="B7:C7"/>
    <mergeCell ref="B8:C8"/>
    <mergeCell ref="B10:C10"/>
    <mergeCell ref="A11:C11"/>
    <mergeCell ref="A13:C13"/>
    <mergeCell ref="B9:C9"/>
    <mergeCell ref="A6:D6"/>
    <mergeCell ref="A1:D1"/>
    <mergeCell ref="B2:C2"/>
    <mergeCell ref="B3:C3"/>
    <mergeCell ref="A4:C4"/>
  </mergeCells>
  <phoneticPr fontId="12" type="noConversion"/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Januari</vt:lpstr>
      <vt:lpstr>Februari</vt:lpstr>
      <vt:lpstr>Maret</vt:lpstr>
      <vt:lpstr>Mei</vt:lpstr>
      <vt:lpstr>Juni</vt:lpstr>
      <vt:lpstr>Saldo Akhir Juni 2023</vt:lpstr>
      <vt:lpstr>Februari!Print_Area</vt:lpstr>
      <vt:lpstr>Januari!Print_Area</vt:lpstr>
      <vt:lpstr>Juni!Print_Area</vt:lpstr>
      <vt:lpstr>Maret!Print_Area</vt:lpstr>
      <vt:lpstr>Mei!Print_Area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2023-06-15T07:12:42Z</cp:lastPrinted>
  <dcterms:created xsi:type="dcterms:W3CDTF">2022-09-15T00:11:22Z</dcterms:created>
  <dcterms:modified xsi:type="dcterms:W3CDTF">2023-06-18T14:12:09Z</dcterms:modified>
</cp:coreProperties>
</file>