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TP 2022-2023\Koperasi AHIS\Pantry\Laporan Dana\Laporan Dana Katering\"/>
    </mc:Choice>
  </mc:AlternateContent>
  <xr:revisionPtr revIDLastSave="0" documentId="13_ncr:1_{469F781D-3B8C-4B55-9E3F-83DC0A888E65}" xr6:coauthVersionLast="47" xr6:coauthVersionMax="47" xr10:uidLastSave="{00000000-0000-0000-0000-000000000000}"/>
  <bookViews>
    <workbookView xWindow="-120" yWindow="-120" windowWidth="20730" windowHeight="11160" xr2:uid="{298F73CC-7BB8-46D6-9872-A46D98D3A474}"/>
  </bookViews>
  <sheets>
    <sheet name="Januari 2023" sheetId="1" r:id="rId1"/>
    <sheet name="Februari 2023" sheetId="6" r:id="rId2"/>
    <sheet name="Maret 2023" sheetId="18" r:id="rId3"/>
    <sheet name="Mei 2023" sheetId="29" r:id="rId4"/>
    <sheet name="Juni 2023" sheetId="21" r:id="rId5"/>
  </sheets>
  <definedNames>
    <definedName name="_xlnm.Print_Area" localSheetId="1">'Februari 2023'!$A$1:$X$94</definedName>
    <definedName name="_xlnm.Print_Area" localSheetId="0">'Januari 2023'!$A$1:$S$90</definedName>
    <definedName name="_xlnm.Print_Titles" localSheetId="1">'Februari 2023'!$5:$5</definedName>
    <definedName name="_xlnm.Print_Titles" localSheetId="0">'Januari 2023'!$5:$5</definedName>
    <definedName name="_xlnm.Print_Titles" localSheetId="4">'Juni 2023'!$5:$5</definedName>
    <definedName name="_xlnm.Print_Titles" localSheetId="2">'Maret 2023'!$5:$5</definedName>
    <definedName name="_xlnm.Print_Titles" localSheetId="3">'Mei 2023'!$5:$5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1" l="1"/>
  <c r="D79" i="21"/>
  <c r="D74" i="21"/>
  <c r="D69" i="21"/>
  <c r="D62" i="21"/>
  <c r="D45" i="21"/>
  <c r="D45" i="29"/>
  <c r="D69" i="29"/>
  <c r="D62" i="29"/>
  <c r="X84" i="29"/>
  <c r="X79" i="29"/>
  <c r="X74" i="29"/>
  <c r="X69" i="29"/>
  <c r="X62" i="29"/>
  <c r="X45" i="29"/>
  <c r="X86" i="29" s="1"/>
  <c r="S84" i="29"/>
  <c r="S79" i="29"/>
  <c r="S74" i="29"/>
  <c r="S69" i="29"/>
  <c r="S62" i="29"/>
  <c r="S45" i="29"/>
  <c r="S86" i="29" s="1"/>
  <c r="N84" i="29"/>
  <c r="N79" i="29"/>
  <c r="N74" i="29"/>
  <c r="N69" i="29"/>
  <c r="N62" i="29"/>
  <c r="N45" i="29"/>
  <c r="N86" i="29" s="1"/>
  <c r="I84" i="29"/>
  <c r="I79" i="29"/>
  <c r="I74" i="29"/>
  <c r="I69" i="29"/>
  <c r="I62" i="29"/>
  <c r="I45" i="29"/>
  <c r="I86" i="29" s="1"/>
  <c r="D84" i="29"/>
  <c r="D79" i="29"/>
  <c r="D74" i="29"/>
  <c r="S69" i="18"/>
  <c r="S62" i="18"/>
  <c r="S45" i="18"/>
  <c r="N74" i="18"/>
  <c r="N69" i="18"/>
  <c r="N62" i="18"/>
  <c r="N45" i="18"/>
  <c r="N86" i="18" s="1"/>
  <c r="I74" i="18"/>
  <c r="I69" i="18"/>
  <c r="I62" i="18"/>
  <c r="I45" i="18"/>
  <c r="I86" i="18" s="1"/>
  <c r="S79" i="18"/>
  <c r="S74" i="18"/>
  <c r="S84" i="18"/>
  <c r="N84" i="18"/>
  <c r="I84" i="18"/>
  <c r="D84" i="18"/>
  <c r="N79" i="18"/>
  <c r="I79" i="18"/>
  <c r="D79" i="18"/>
  <c r="D74" i="18"/>
  <c r="D69" i="18"/>
  <c r="D62" i="18"/>
  <c r="D45" i="18"/>
  <c r="D86" i="18" s="1"/>
  <c r="X84" i="6"/>
  <c r="X79" i="6"/>
  <c r="X74" i="6"/>
  <c r="X69" i="6"/>
  <c r="X62" i="6"/>
  <c r="X45" i="6"/>
  <c r="X86" i="6" s="1"/>
  <c r="S84" i="6"/>
  <c r="S79" i="6"/>
  <c r="S74" i="6"/>
  <c r="S69" i="6"/>
  <c r="S62" i="6"/>
  <c r="S45" i="6"/>
  <c r="S86" i="6" s="1"/>
  <c r="N84" i="6"/>
  <c r="N79" i="6"/>
  <c r="N74" i="6"/>
  <c r="N69" i="6"/>
  <c r="N45" i="6"/>
  <c r="I84" i="6"/>
  <c r="I79" i="6"/>
  <c r="I74" i="6"/>
  <c r="I69" i="6"/>
  <c r="I62" i="6"/>
  <c r="I45" i="6"/>
  <c r="I69" i="1"/>
  <c r="I74" i="1"/>
  <c r="I79" i="1"/>
  <c r="I64" i="1"/>
  <c r="I57" i="1"/>
  <c r="I39" i="1"/>
  <c r="I82" i="1" s="1"/>
  <c r="D69" i="1"/>
  <c r="S69" i="1"/>
  <c r="D64" i="1"/>
  <c r="N64" i="1"/>
  <c r="S64" i="1"/>
  <c r="N57" i="1"/>
  <c r="D57" i="1"/>
  <c r="S57" i="1"/>
  <c r="S39" i="1"/>
  <c r="N39" i="1"/>
  <c r="D39" i="1"/>
  <c r="S79" i="1"/>
  <c r="S74" i="1"/>
  <c r="N79" i="1"/>
  <c r="N74" i="1"/>
  <c r="N69" i="1"/>
  <c r="N82" i="1" l="1"/>
  <c r="S82" i="1"/>
  <c r="I86" i="6"/>
  <c r="D86" i="21"/>
  <c r="D86" i="29"/>
  <c r="S86" i="18"/>
  <c r="N62" i="6"/>
  <c r="N86" i="6" s="1"/>
  <c r="D62" i="6" l="1"/>
  <c r="D84" i="6" l="1"/>
  <c r="D79" i="6"/>
  <c r="D74" i="6"/>
  <c r="D69" i="6"/>
  <c r="D45" i="6"/>
  <c r="D11" i="1"/>
  <c r="D81" i="1" s="1"/>
  <c r="D79" i="1"/>
  <c r="D74" i="1"/>
  <c r="D86" i="6" l="1"/>
  <c r="D102" i="6" s="1"/>
  <c r="D82" i="1"/>
  <c r="D83" i="1"/>
  <c r="I7" i="1" s="1"/>
  <c r="I11" i="1" l="1"/>
  <c r="I81" i="1"/>
  <c r="I83" i="1" s="1"/>
  <c r="N7" i="1" s="1"/>
  <c r="N11" i="1" s="1"/>
  <c r="N81" i="1" l="1"/>
  <c r="N83" i="1" s="1"/>
  <c r="S7" i="1" s="1"/>
  <c r="S11" i="1" s="1"/>
  <c r="S81" i="1" s="1"/>
  <c r="S83" i="1" s="1"/>
  <c r="D7" i="6" s="1"/>
  <c r="D11" i="6" s="1"/>
  <c r="D85" i="6" s="1"/>
  <c r="D87" i="6" l="1"/>
  <c r="D101" i="6"/>
  <c r="I7" i="6" l="1"/>
  <c r="I11" i="6" s="1"/>
  <c r="I85" i="6" s="1"/>
  <c r="I87" i="6" s="1"/>
  <c r="N7" i="6" s="1"/>
  <c r="N11" i="6" s="1"/>
  <c r="N85" i="6" s="1"/>
  <c r="N87" i="6" s="1"/>
  <c r="S7" i="6" s="1"/>
  <c r="S11" i="6" s="1"/>
  <c r="S85" i="6" s="1"/>
  <c r="S87" i="6" s="1"/>
  <c r="X7" i="6" s="1"/>
  <c r="X11" i="6" s="1"/>
  <c r="X85" i="6" s="1"/>
  <c r="X87" i="6" s="1"/>
  <c r="D7" i="18" s="1"/>
  <c r="D11" i="18" s="1"/>
  <c r="D85" i="18" s="1"/>
  <c r="D87" i="18" s="1"/>
  <c r="I7" i="18" s="1"/>
  <c r="I11" i="18" s="1"/>
  <c r="I85" i="18" s="1"/>
  <c r="I87" i="18" s="1"/>
  <c r="N7" i="18" s="1"/>
  <c r="N11" i="18" s="1"/>
  <c r="N85" i="18" s="1"/>
  <c r="N87" i="18" s="1"/>
  <c r="S7" i="18" s="1"/>
  <c r="S11" i="18" s="1"/>
  <c r="S85" i="18" s="1"/>
  <c r="S87" i="18" s="1"/>
  <c r="D7" i="29" s="1"/>
  <c r="D11" i="29" s="1"/>
  <c r="D85" i="29" s="1"/>
  <c r="D87" i="29" s="1"/>
  <c r="I7" i="29" s="1"/>
  <c r="I11" i="29" s="1"/>
  <c r="I85" i="29" s="1"/>
  <c r="I87" i="29" s="1"/>
  <c r="N7" i="29" s="1"/>
  <c r="N11" i="29" s="1"/>
  <c r="N85" i="29" s="1"/>
  <c r="N87" i="29" s="1"/>
  <c r="S7" i="29" s="1"/>
  <c r="S11" i="29" s="1"/>
  <c r="S85" i="29" s="1"/>
  <c r="S87" i="29" s="1"/>
  <c r="X7" i="29" s="1"/>
  <c r="X11" i="29" s="1"/>
  <c r="X85" i="29" s="1"/>
  <c r="X87" i="29" s="1"/>
  <c r="D7" i="21" s="1"/>
  <c r="D11" i="21" s="1"/>
  <c r="D85" i="21" s="1"/>
  <c r="D87" i="21" s="1"/>
  <c r="D103" i="6"/>
</calcChain>
</file>

<file path=xl/sharedStrings.xml><?xml version="1.0" encoding="utf-8"?>
<sst xmlns="http://schemas.openxmlformats.org/spreadsheetml/2006/main" count="1804" uniqueCount="672">
  <si>
    <t>Belanja bahan masakan</t>
  </si>
  <si>
    <t>Snack pagi</t>
  </si>
  <si>
    <t>Perbaikan/Pemeliharaan</t>
  </si>
  <si>
    <t>Biaya kebutuhan pantry</t>
  </si>
  <si>
    <t>Biaya umum lainnya</t>
  </si>
  <si>
    <t>Perlengkapan &amp; Perabot Pantry</t>
  </si>
  <si>
    <t>No.</t>
  </si>
  <si>
    <t>Tanggal</t>
  </si>
  <si>
    <t>Keterangan</t>
  </si>
  <si>
    <t>LAPORAN BIAYA OPERASIONAL PANTRY</t>
  </si>
  <si>
    <t xml:space="preserve">Pekan </t>
  </si>
  <si>
    <t>Penerimaan Dana</t>
  </si>
  <si>
    <t xml:space="preserve">Mengetahu, </t>
  </si>
  <si>
    <t>Ketua Koperasi</t>
  </si>
  <si>
    <t>PJ. Pantry</t>
  </si>
  <si>
    <t>Imbar Subroto</t>
  </si>
  <si>
    <t>Rini Haryani</t>
  </si>
  <si>
    <t>: Januari</t>
  </si>
  <si>
    <t>: 1</t>
  </si>
  <si>
    <t>Jumlah (Rp)</t>
  </si>
  <si>
    <t>Toatal</t>
  </si>
  <si>
    <t>Total Penerimaan Dana</t>
  </si>
  <si>
    <t>Total Pengeluaran Dana</t>
  </si>
  <si>
    <t>Saldo (surplus/Minus)</t>
  </si>
  <si>
    <t>Jeruk</t>
  </si>
  <si>
    <t>Roti manis (645x3000)</t>
  </si>
  <si>
    <t>Sosis Solo (645x2500)</t>
  </si>
  <si>
    <t>Lekker Holland (645x2500)</t>
  </si>
  <si>
    <t>Risoles (645x2500)</t>
  </si>
  <si>
    <t>Anggur (4box)</t>
  </si>
  <si>
    <t>bolen (200x3000)</t>
  </si>
  <si>
    <t>Semangka (73kg x 8000)</t>
  </si>
  <si>
    <t>bolen (445x3000)</t>
  </si>
  <si>
    <t>Tambah Anggur</t>
  </si>
  <si>
    <t>Melon madu</t>
  </si>
  <si>
    <t>kelengkeng 3 box</t>
  </si>
  <si>
    <t>Daging (33x110rb)</t>
  </si>
  <si>
    <t>sayuran labuh</t>
  </si>
  <si>
    <t>Sanco 10 dus</t>
  </si>
  <si>
    <t>garam 3 ball</t>
  </si>
  <si>
    <t>Total</t>
  </si>
  <si>
    <t>sayuran</t>
  </si>
  <si>
    <t>garam</t>
  </si>
  <si>
    <t>arem2 ayam</t>
  </si>
  <si>
    <t>kroket</t>
  </si>
  <si>
    <t>biskuit oreo + nextar</t>
  </si>
  <si>
    <t>Lopis</t>
  </si>
  <si>
    <t>Yakult</t>
  </si>
  <si>
    <t>gas (2x190kg)</t>
  </si>
  <si>
    <t>Beras</t>
  </si>
  <si>
    <t>kaldu</t>
  </si>
  <si>
    <t>ikan dori</t>
  </si>
  <si>
    <t>ayam sayap</t>
  </si>
  <si>
    <t>makaroni scotel</t>
  </si>
  <si>
    <t>lapis pelangi</t>
  </si>
  <si>
    <t>semangka</t>
  </si>
  <si>
    <t>kelengkeng</t>
  </si>
  <si>
    <t>tambahan semangka</t>
  </si>
  <si>
    <t>31 janauri 2023</t>
  </si>
  <si>
    <t>tempe</t>
  </si>
  <si>
    <t>06 januari 2023</t>
  </si>
  <si>
    <t>08 januari 2023</t>
  </si>
  <si>
    <t>10 januari 2023</t>
  </si>
  <si>
    <t>11 januari 2023</t>
  </si>
  <si>
    <t>12 januari 2023</t>
  </si>
  <si>
    <t>susu diamond</t>
  </si>
  <si>
    <t>tepung krispy panir</t>
  </si>
  <si>
    <t>kemiri lada kating</t>
  </si>
  <si>
    <t>09  januari 2023</t>
  </si>
  <si>
    <t>sayuran wortel kol</t>
  </si>
  <si>
    <t>09 januari 2023</t>
  </si>
  <si>
    <t>maezena</t>
  </si>
  <si>
    <t>13 januari 2023</t>
  </si>
  <si>
    <t>15 januari 2023</t>
  </si>
  <si>
    <t>16 januari 2023</t>
  </si>
  <si>
    <t>17 januari 2023</t>
  </si>
  <si>
    <t>18 januari 2023</t>
  </si>
  <si>
    <t>19 januari 2023</t>
  </si>
  <si>
    <t>20 januari 2023</t>
  </si>
  <si>
    <t>29 januari 2023</t>
  </si>
  <si>
    <t>30 januari 2023</t>
  </si>
  <si>
    <t>sunco, kecap</t>
  </si>
  <si>
    <t>cabe , bawang, terigu</t>
  </si>
  <si>
    <t>Ayam fiiled</t>
  </si>
  <si>
    <t>Tahu sumedang</t>
  </si>
  <si>
    <t>Telor</t>
  </si>
  <si>
    <t>kecap bango, mama lemon</t>
  </si>
  <si>
    <t>melon</t>
  </si>
  <si>
    <t>beras 5 karung</t>
  </si>
  <si>
    <t>10  januari 2023</t>
  </si>
  <si>
    <t>sayuran putren, buncis</t>
  </si>
  <si>
    <t>saori,kupasan kentang</t>
  </si>
  <si>
    <t>baso daging ayam</t>
  </si>
  <si>
    <t>11  januari 2023</t>
  </si>
  <si>
    <t>sayuran wortel</t>
  </si>
  <si>
    <t>jeruk medan</t>
  </si>
  <si>
    <t>telor</t>
  </si>
  <si>
    <t>tahu goreng</t>
  </si>
  <si>
    <t>daging sapi  35 kg</t>
  </si>
  <si>
    <t>roti tawar, kaldu</t>
  </si>
  <si>
    <t>sayuran kol,sawi</t>
  </si>
  <si>
    <t>12  januari 2023</t>
  </si>
  <si>
    <t>jamur</t>
  </si>
  <si>
    <t>ikan tuna</t>
  </si>
  <si>
    <t>bakpao ( 560 x 2500 )</t>
  </si>
  <si>
    <t xml:space="preserve"> fuday ( 620 x 3000 )</t>
  </si>
  <si>
    <t>bolu pandan ( 30 x 2500 )</t>
  </si>
  <si>
    <t>Arem-arem ( ( 650 x 3000 )</t>
  </si>
  <si>
    <t>roti sisir</t>
  </si>
  <si>
    <t>mochi ( 560 x 1800 )</t>
  </si>
  <si>
    <t>rainbow cake ( 90 x 2500 )</t>
  </si>
  <si>
    <t>Gas ( 2)</t>
  </si>
  <si>
    <t>Air ( 4 galon )</t>
  </si>
  <si>
    <t>Gas (4 )</t>
  </si>
  <si>
    <t>selang gas,kompor</t>
  </si>
  <si>
    <t>loyang, Sarung tangan</t>
  </si>
  <si>
    <t>kawat talang semen</t>
  </si>
  <si>
    <t>ongkos perbaikan pantry</t>
  </si>
  <si>
    <t>sampah</t>
  </si>
  <si>
    <t>spidol , lakban</t>
  </si>
  <si>
    <t>sanmol stock obat</t>
  </si>
  <si>
    <t>26 desember 2023</t>
  </si>
  <si>
    <t>07 januari 2023</t>
  </si>
  <si>
    <t>Beras  ( 2 karung )</t>
  </si>
  <si>
    <t>kerupuk putih</t>
  </si>
  <si>
    <t>Baso</t>
  </si>
  <si>
    <t>kemiri ,ketumbar</t>
  </si>
  <si>
    <t>bawan merah</t>
  </si>
  <si>
    <t>sayuran sawi hijau</t>
  </si>
  <si>
    <t>tahu</t>
  </si>
  <si>
    <t>sayuran ,tomat, cabe</t>
  </si>
  <si>
    <t>Paha 75 kg</t>
  </si>
  <si>
    <t>tambahan paha</t>
  </si>
  <si>
    <t>tepung krispy</t>
  </si>
  <si>
    <t>terigu LM 1 karung</t>
  </si>
  <si>
    <t>soda kue</t>
  </si>
  <si>
    <t xml:space="preserve">sayuran wortel ,timun </t>
  </si>
  <si>
    <t xml:space="preserve"> krupuk palembang (5 )</t>
  </si>
  <si>
    <t>Gas ( 3)</t>
  </si>
  <si>
    <t>bandeng presto</t>
  </si>
  <si>
    <t>Beras  ( 3  karung )</t>
  </si>
  <si>
    <t>sayuran kentang</t>
  </si>
  <si>
    <t>bumbu rendang</t>
  </si>
  <si>
    <t>5 beras x 620</t>
  </si>
  <si>
    <t>baking powder,saos</t>
  </si>
  <si>
    <t>bawang cutting,bamer</t>
  </si>
  <si>
    <t>kemiri</t>
  </si>
  <si>
    <t>tahu kuning bandung</t>
  </si>
  <si>
    <t>sayap ayam</t>
  </si>
  <si>
    <t>minyak ,kecap, sunlight</t>
  </si>
  <si>
    <t>daging</t>
  </si>
  <si>
    <t>saos delmonte,krupuk, soun</t>
  </si>
  <si>
    <t>Ayam fillet</t>
  </si>
  <si>
    <t>03 Februari 2023</t>
  </si>
  <si>
    <t>02 Februari 2023</t>
  </si>
  <si>
    <t>01 Februari 2023</t>
  </si>
  <si>
    <t>bawang bombay + cutting</t>
  </si>
  <si>
    <t>04 Februari 2023</t>
  </si>
  <si>
    <t>06 Februari 2023</t>
  </si>
  <si>
    <t>07 Februari 2023</t>
  </si>
  <si>
    <t>08 Februari 2023</t>
  </si>
  <si>
    <t>09 Februari 2023</t>
  </si>
  <si>
    <t>bakso</t>
  </si>
  <si>
    <t>plastik saostomat</t>
  </si>
  <si>
    <t>margarin,keju</t>
  </si>
  <si>
    <t>saos kfc</t>
  </si>
  <si>
    <t>paha ayam</t>
  </si>
  <si>
    <t>tahu sumedang</t>
  </si>
  <si>
    <t>kemiri,bombay</t>
  </si>
  <si>
    <t>daging soto</t>
  </si>
  <si>
    <t>ayam fillet</t>
  </si>
  <si>
    <t>tahu bandung</t>
  </si>
  <si>
    <t>ikan gurameh</t>
  </si>
  <si>
    <t>beras</t>
  </si>
  <si>
    <t>susu coklat kaleng</t>
  </si>
  <si>
    <t>20 kaleng susu</t>
  </si>
  <si>
    <t>daging semur</t>
  </si>
  <si>
    <t>kentang,tepung</t>
  </si>
  <si>
    <t>pukis</t>
  </si>
  <si>
    <t>burger mini</t>
  </si>
  <si>
    <t>gandum keju</t>
  </si>
  <si>
    <t>donat</t>
  </si>
  <si>
    <t>gas ( 3 x 190 )</t>
  </si>
  <si>
    <t>gas ( 1 x 190 )</t>
  </si>
  <si>
    <t>gas ( 3 x190 )</t>
  </si>
  <si>
    <t>tungku kompor mawar</t>
  </si>
  <si>
    <t>10 Februari 2023</t>
  </si>
  <si>
    <t xml:space="preserve">Bulan </t>
  </si>
  <si>
    <t>: 2</t>
  </si>
  <si>
    <t>Sayuran jagung manis</t>
  </si>
  <si>
    <t>Ayam Sayap</t>
  </si>
  <si>
    <t>beras 2 karung</t>
  </si>
  <si>
    <t>Baso 16kg</t>
  </si>
  <si>
    <t>Semangka 70kg</t>
  </si>
  <si>
    <t>Bumbu rendang</t>
  </si>
  <si>
    <t>Ikan tuna</t>
  </si>
  <si>
    <t>kemiri, terigu LM, tepung kripsi</t>
  </si>
  <si>
    <t>Sariminang</t>
  </si>
  <si>
    <t>Beras 3 karung</t>
  </si>
  <si>
    <t>Sayuran labu siyam</t>
  </si>
  <si>
    <t>Ikan  tuna dori</t>
  </si>
  <si>
    <t>sanco, sunlight</t>
  </si>
  <si>
    <t>Sayuran kol wortel</t>
  </si>
  <si>
    <t>Anggur 3 keranjang</t>
  </si>
  <si>
    <t xml:space="preserve">Kaldu </t>
  </si>
  <si>
    <t>sosis vigo</t>
  </si>
  <si>
    <t>Daging 34kg</t>
  </si>
  <si>
    <t>Sayuran kangkung</t>
  </si>
  <si>
    <t>Ayam filet</t>
  </si>
  <si>
    <t>Klengkeng 3 keranjang</t>
  </si>
  <si>
    <t>Sosis kimbo</t>
  </si>
  <si>
    <t>Sayuran wortel cabe</t>
  </si>
  <si>
    <t>melon 70kg</t>
  </si>
  <si>
    <t>Saori saos tiram + teriyaki</t>
  </si>
  <si>
    <t>Jus buah</t>
  </si>
  <si>
    <t>Makaroni</t>
  </si>
  <si>
    <t>Putu Ayu</t>
  </si>
  <si>
    <t>Parada ayam</t>
  </si>
  <si>
    <t>biskuit sari gandum, oreo</t>
  </si>
  <si>
    <t>Martabak mini</t>
  </si>
  <si>
    <t>gas (3 x 190rb)</t>
  </si>
  <si>
    <t>gas (2 x 190rb)</t>
  </si>
  <si>
    <t>pisau blender</t>
  </si>
  <si>
    <t>selang gas</t>
  </si>
  <si>
    <t>Beras 3 karug</t>
  </si>
  <si>
    <t>Tulang sop 3kg</t>
  </si>
  <si>
    <t>Sayuran sawi ijo, toge</t>
  </si>
  <si>
    <t xml:space="preserve">cup puding </t>
  </si>
  <si>
    <t>terigu, kemiri</t>
  </si>
  <si>
    <t>tahu kulit</t>
  </si>
  <si>
    <t>minyak sanco 10 dus</t>
  </si>
  <si>
    <t>Jeruk 49kg</t>
  </si>
  <si>
    <t>baso 22kg</t>
  </si>
  <si>
    <t>kerupuk 60</t>
  </si>
  <si>
    <t>tambahan jeruk</t>
  </si>
  <si>
    <t xml:space="preserve">Terigu </t>
  </si>
  <si>
    <t>Sayuran wortel, daun bawang</t>
  </si>
  <si>
    <t>Tempe 70 lonjor</t>
  </si>
  <si>
    <t>Telor 3 peti</t>
  </si>
  <si>
    <t>mama lemon, kecap</t>
  </si>
  <si>
    <t>Pepaya 60 kg</t>
  </si>
  <si>
    <t>Sayuran wortel, cabe, tomat</t>
  </si>
  <si>
    <t>Ayam paha</t>
  </si>
  <si>
    <t xml:space="preserve">Sayuran </t>
  </si>
  <si>
    <t>Daging 34 kg</t>
  </si>
  <si>
    <t>Jeruk 1 peti</t>
  </si>
  <si>
    <t>Beras 2 karung besar + 2karung kecil</t>
  </si>
  <si>
    <t>Sayuran toge, kol, wortel</t>
  </si>
  <si>
    <t>Sarung tangan</t>
  </si>
  <si>
    <t>Telor puyuh</t>
  </si>
  <si>
    <t>Delmonte + Sarung tangan 2</t>
  </si>
  <si>
    <t>Ayam soto 6 ekor</t>
  </si>
  <si>
    <t>Pizza</t>
  </si>
  <si>
    <t>Talam sagu mutiara</t>
  </si>
  <si>
    <t>Susu UHT</t>
  </si>
  <si>
    <t>Pukis</t>
  </si>
  <si>
    <t>Pastel ( 300 x 3000)</t>
  </si>
  <si>
    <t>Pastel ( 345 x 2500)</t>
  </si>
  <si>
    <t>Smoked beef</t>
  </si>
  <si>
    <t>Gas ( 3 x 190rb)</t>
  </si>
  <si>
    <t>14 Maret 2023</t>
  </si>
  <si>
    <t>15 Maret 2023</t>
  </si>
  <si>
    <t>16 Maret 2023</t>
  </si>
  <si>
    <t>Wigs gas + Tempat sambal</t>
  </si>
  <si>
    <t>piring plastik + Kresek putih</t>
  </si>
  <si>
    <t>box nasi coklat</t>
  </si>
  <si>
    <t>Bazaar baso</t>
  </si>
  <si>
    <t>Sawi ijo</t>
  </si>
  <si>
    <t>Saos sambal</t>
  </si>
  <si>
    <t>Uang makan minum ( 4 orang )</t>
  </si>
  <si>
    <t>Ongkos jualan baso ( 4 orang )</t>
  </si>
  <si>
    <t>Mangkok + sendok baso</t>
  </si>
  <si>
    <t>18 Maret 2023</t>
  </si>
  <si>
    <t>20 Maret 2023</t>
  </si>
  <si>
    <t>Pisau kue</t>
  </si>
  <si>
    <t>Sayuran</t>
  </si>
  <si>
    <t>Box coklat nasi</t>
  </si>
  <si>
    <t>Beras 1 karung + 5 liter</t>
  </si>
  <si>
    <t>Ayam filet 40kg</t>
  </si>
  <si>
    <t>Tempe</t>
  </si>
  <si>
    <t xml:space="preserve">Jeruk </t>
  </si>
  <si>
    <t>Baso ayam</t>
  </si>
  <si>
    <t>Tetelan</t>
  </si>
  <si>
    <t>21 Maret 2023</t>
  </si>
  <si>
    <t>Lontong 700pcs</t>
  </si>
  <si>
    <t>Bumbu rendang + gulai</t>
  </si>
  <si>
    <t>Telor puyuh 1 tray</t>
  </si>
  <si>
    <t>Tahu sumedang + teriyaki</t>
  </si>
  <si>
    <t>Gula pasir 10kg</t>
  </si>
  <si>
    <t>Somay ( 645 x 2000 )</t>
  </si>
  <si>
    <t>Burger ( 645 x 3000 )</t>
  </si>
  <si>
    <t>Gas ( 4 x 190rb )</t>
  </si>
  <si>
    <t>Air isi ulang</t>
  </si>
  <si>
    <t>Lakban + Plastik sampah to packing</t>
  </si>
  <si>
    <t>: Februari 2023</t>
  </si>
  <si>
    <t>12 februari 2023</t>
  </si>
  <si>
    <t>Melon madu 70kg</t>
  </si>
  <si>
    <t>Kentang 60kg, tepung krispi</t>
  </si>
  <si>
    <t>beras 2x615.000</t>
  </si>
  <si>
    <t>sayuran kol, toge, daun bawang</t>
  </si>
  <si>
    <t>krupuk pade</t>
  </si>
  <si>
    <t>kripik tempe</t>
  </si>
  <si>
    <t>ayam filed 30kg</t>
  </si>
  <si>
    <t>ayam paha</t>
  </si>
  <si>
    <t>tepung maizena</t>
  </si>
  <si>
    <t>telor 2 tray x 395.000</t>
  </si>
  <si>
    <t xml:space="preserve">sosis </t>
  </si>
  <si>
    <t>beras 4 karung</t>
  </si>
  <si>
    <t xml:space="preserve">jeruk 63,3kg </t>
  </si>
  <si>
    <t>sayuran jagung, sawi putih</t>
  </si>
  <si>
    <t>paha ayam 70 kg</t>
  </si>
  <si>
    <t>daging 34kg x 110.000</t>
  </si>
  <si>
    <t>sayuran buncis, jagung, wortel</t>
  </si>
  <si>
    <t>bawang kating 10kg, kemiri 5kg</t>
  </si>
  <si>
    <t>semangka 73kg</t>
  </si>
  <si>
    <t>tambahan sayuran</t>
  </si>
  <si>
    <t>keripik tempe 4 bal x 52.000</t>
  </si>
  <si>
    <t>sayauran kacang panjang, labuh</t>
  </si>
  <si>
    <t>kelengkeng 3 box + ongkir</t>
  </si>
  <si>
    <t>emping, terigu, lada</t>
  </si>
  <si>
    <t>delmonte, saos, susu</t>
  </si>
  <si>
    <t>ayam filed 30kg x 40.000</t>
  </si>
  <si>
    <t>ikan tuna 33kg x 65.000</t>
  </si>
  <si>
    <t>pisang 6 dus + ongkir</t>
  </si>
  <si>
    <t>sayuran toge, wortel</t>
  </si>
  <si>
    <t>minyak goreng, kecap, mama lemon</t>
  </si>
  <si>
    <t>somay</t>
  </si>
  <si>
    <t>oreo, biskuit</t>
  </si>
  <si>
    <t>pizza</t>
  </si>
  <si>
    <t>serabi solo</t>
  </si>
  <si>
    <t>mufin</t>
  </si>
  <si>
    <t>gas 2 x 190.000</t>
  </si>
  <si>
    <t>gas 3 x 190.000</t>
  </si>
  <si>
    <t>wing's regulator</t>
  </si>
  <si>
    <t>19 februari 2023</t>
  </si>
  <si>
    <t>ayam filed</t>
  </si>
  <si>
    <t>saori</t>
  </si>
  <si>
    <t>sanco, kertas minyak</t>
  </si>
  <si>
    <t>gula merah</t>
  </si>
  <si>
    <t>bawang merah, kating, bombay</t>
  </si>
  <si>
    <t>sayuran, wortel, daun bawang</t>
  </si>
  <si>
    <t>ayam filed 30 kg</t>
  </si>
  <si>
    <t>baso 16 kg</t>
  </si>
  <si>
    <t>susu sapi, sendok puding</t>
  </si>
  <si>
    <t>sayuran wortel, jamur</t>
  </si>
  <si>
    <t>daging 34 kg x 110.000</t>
  </si>
  <si>
    <t>anggur 3 keranjang</t>
  </si>
  <si>
    <t>gula pasir, kecap</t>
  </si>
  <si>
    <t>sayuran wortel, kentang</t>
  </si>
  <si>
    <t>kerupuk palembang</t>
  </si>
  <si>
    <t>melon madu</t>
  </si>
  <si>
    <t>sayuran kentang daun bawang</t>
  </si>
  <si>
    <t>jeruk 56,5 kg</t>
  </si>
  <si>
    <t>tulang iga 30 kg</t>
  </si>
  <si>
    <t>daging rendang 17 kg</t>
  </si>
  <si>
    <t>kerupuk pade 65 x 5000</t>
  </si>
  <si>
    <t>terigu, makaroni</t>
  </si>
  <si>
    <t>kentang dieng, sariminang</t>
  </si>
  <si>
    <t>baso 11  kg (baso sapi)</t>
  </si>
  <si>
    <t>susu indomilk</t>
  </si>
  <si>
    <t>jasuke</t>
  </si>
  <si>
    <t>roti sosis (60 x 3000)</t>
  </si>
  <si>
    <t>martabak mini (645 x 3000)</t>
  </si>
  <si>
    <t>bakpao (645 x 2500 )</t>
  </si>
  <si>
    <t>mochi (585 x 2000)</t>
  </si>
  <si>
    <t>pastel (95 x 2500)</t>
  </si>
  <si>
    <t>rainbow cake</t>
  </si>
  <si>
    <t>yakult</t>
  </si>
  <si>
    <t>gas ( 3 x 190.00 )</t>
  </si>
  <si>
    <t>gas ( 2 x 190.00 )</t>
  </si>
  <si>
    <t>beras 3 karung</t>
  </si>
  <si>
    <t>kerupuk kemplang</t>
  </si>
  <si>
    <t xml:space="preserve">telor </t>
  </si>
  <si>
    <t>jeruk 4,2 kg</t>
  </si>
  <si>
    <t>bawang merah</t>
  </si>
  <si>
    <t>jeruk</t>
  </si>
  <si>
    <t>kerupuk udang</t>
  </si>
  <si>
    <t>ayam</t>
  </si>
  <si>
    <t>LM tepung terigu</t>
  </si>
  <si>
    <t>otak-otak</t>
  </si>
  <si>
    <t>daging sapi</t>
  </si>
  <si>
    <t>kimbo sosis</t>
  </si>
  <si>
    <t>telor 3 peti</t>
  </si>
  <si>
    <t>minyak filma 14 dus, mama lemon</t>
  </si>
  <si>
    <t>bolu talas</t>
  </si>
  <si>
    <t>salad buah</t>
  </si>
  <si>
    <t>roti unyil</t>
  </si>
  <si>
    <t>roti cindy</t>
  </si>
  <si>
    <t>egg roll</t>
  </si>
  <si>
    <t>brownis</t>
  </si>
  <si>
    <t>stup roti</t>
  </si>
  <si>
    <t>4 galon air</t>
  </si>
  <si>
    <t>13 februari 2023</t>
  </si>
  <si>
    <t>14 februari 2023</t>
  </si>
  <si>
    <t>15 februari 2023</t>
  </si>
  <si>
    <t>16 februari 2023</t>
  </si>
  <si>
    <t>17 februari 2023</t>
  </si>
  <si>
    <t>27 februari 2023</t>
  </si>
  <si>
    <t>28 februari 2023</t>
  </si>
  <si>
    <t>2 Maret 2023</t>
  </si>
  <si>
    <t>3 Maret 2023</t>
  </si>
  <si>
    <t>1 Maret 2023</t>
  </si>
  <si>
    <t>kesed rumbai, sendok, gelas blender, irus kayu, pisau blender</t>
  </si>
  <si>
    <t>20 februari 2023</t>
  </si>
  <si>
    <t>21 februari 2023</t>
  </si>
  <si>
    <t>22 februari 2023</t>
  </si>
  <si>
    <t>23 februari 2023</t>
  </si>
  <si>
    <t>24 februari 2023</t>
  </si>
  <si>
    <t>tempe 70 lonjor</t>
  </si>
  <si>
    <t>donut (2500 x 645)</t>
  </si>
  <si>
    <t>kentang 35 kg x 18.000</t>
  </si>
  <si>
    <t>: 3</t>
  </si>
  <si>
    <t>: Februari</t>
  </si>
  <si>
    <t>: 4</t>
  </si>
  <si>
    <t>: 5</t>
  </si>
  <si>
    <t>:  Maret 2023</t>
  </si>
  <si>
    <t>04 februari 2023</t>
  </si>
  <si>
    <t>06 februari 2023</t>
  </si>
  <si>
    <t>Saori merah</t>
  </si>
  <si>
    <t>07 februari 2023</t>
  </si>
  <si>
    <t>daging rendang</t>
  </si>
  <si>
    <t>8 februari 2023</t>
  </si>
  <si>
    <t>9 februari 2023</t>
  </si>
  <si>
    <t>10 februari 2023</t>
  </si>
  <si>
    <t>Jeruk 53 kg</t>
  </si>
  <si>
    <t>Susu UHT + Oreo</t>
  </si>
  <si>
    <t>Melon</t>
  </si>
  <si>
    <t>Melon (tambahan)</t>
  </si>
  <si>
    <t>Pisang</t>
  </si>
  <si>
    <t>sosis solo</t>
  </si>
  <si>
    <t>Tambahan Jeruk</t>
  </si>
  <si>
    <t>Pepaya</t>
  </si>
  <si>
    <t>Tambahan Pepaya</t>
  </si>
  <si>
    <t>tambahan melon</t>
  </si>
  <si>
    <t>: Mei 2023</t>
  </si>
  <si>
    <t>:  Juni 2023</t>
  </si>
  <si>
    <t xml:space="preserve"> 31 Mei 2023</t>
  </si>
  <si>
    <t>06 Juni 2023</t>
  </si>
  <si>
    <t>7 Juni 2023</t>
  </si>
  <si>
    <t>8 Juni 2023</t>
  </si>
  <si>
    <t>09 Juni 2023</t>
  </si>
  <si>
    <t>07 Juni 2023</t>
  </si>
  <si>
    <t>05 Juni 2023</t>
  </si>
  <si>
    <t>Ayam</t>
  </si>
  <si>
    <t>Telor 2kg</t>
  </si>
  <si>
    <t>Plastik kertas nasi</t>
  </si>
  <si>
    <t>6 Juni 2023</t>
  </si>
  <si>
    <t>Ikan lele</t>
  </si>
  <si>
    <t>Susu nutrijell</t>
  </si>
  <si>
    <t>Saos delmonte</t>
  </si>
  <si>
    <t>Botol jus</t>
  </si>
  <si>
    <t>krupuk padhe</t>
  </si>
  <si>
    <t>Mangga (jus)</t>
  </si>
  <si>
    <t>Gilingan ayam (pangsit)</t>
  </si>
  <si>
    <t>Melon (kuwut)</t>
  </si>
  <si>
    <t>Spageti mie lidi</t>
  </si>
  <si>
    <t>Ayam Fillet</t>
  </si>
  <si>
    <t>telor 2kg</t>
  </si>
  <si>
    <t>Daging semur</t>
  </si>
  <si>
    <t>9 Juni 2023</t>
  </si>
  <si>
    <t>Daging giling</t>
  </si>
  <si>
    <t>telor 2 peti, Beras 1 karung</t>
  </si>
  <si>
    <t>krupuk 1 ball</t>
  </si>
  <si>
    <t>02 juni 2023</t>
  </si>
  <si>
    <t>martabak mini</t>
  </si>
  <si>
    <t>kebab</t>
  </si>
  <si>
    <t>bolen</t>
  </si>
  <si>
    <t>jus buah</t>
  </si>
  <si>
    <t>bakpao</t>
  </si>
  <si>
    <t>5 juni 2023</t>
  </si>
  <si>
    <t>6 juni 2023</t>
  </si>
  <si>
    <t>7 juni 2023</t>
  </si>
  <si>
    <t>8 juni 2023</t>
  </si>
  <si>
    <t>9 juni 2023</t>
  </si>
  <si>
    <t>gas 4 x 190rb</t>
  </si>
  <si>
    <t>air galon</t>
  </si>
  <si>
    <t>gas 3 x 190rb</t>
  </si>
  <si>
    <t>plastik sampah</t>
  </si>
  <si>
    <t>26 Mei 2023</t>
  </si>
  <si>
    <t>31 Mei 2023</t>
  </si>
  <si>
    <t>Saldo pekan 4</t>
  </si>
  <si>
    <t>29 Mei 2023</t>
  </si>
  <si>
    <t>Bandeng presto</t>
  </si>
  <si>
    <t>gula pasir</t>
  </si>
  <si>
    <t>bakso ayam</t>
  </si>
  <si>
    <t>30 Mei 2023</t>
  </si>
  <si>
    <t>kentang</t>
  </si>
  <si>
    <t>kecap bango</t>
  </si>
  <si>
    <t>bumbu ungkep</t>
  </si>
  <si>
    <t>telor asin</t>
  </si>
  <si>
    <t>daging 20 kg</t>
  </si>
  <si>
    <t>Serabi solo</t>
  </si>
  <si>
    <t>lapis pepe</t>
  </si>
  <si>
    <t>Gas 3 x 190rb</t>
  </si>
  <si>
    <t>Cup puding</t>
  </si>
  <si>
    <t>plastik, kertas pvc</t>
  </si>
  <si>
    <t>19 Mei 2023</t>
  </si>
  <si>
    <t>23 Mei 2023</t>
  </si>
  <si>
    <t>Sisa pekan 3</t>
  </si>
  <si>
    <t>pekan 4</t>
  </si>
  <si>
    <t>22 Mei 2023</t>
  </si>
  <si>
    <t>Beras 4 karung</t>
  </si>
  <si>
    <t>melon 50kg</t>
  </si>
  <si>
    <t>Sayuran santan bombay</t>
  </si>
  <si>
    <t>krupuk</t>
  </si>
  <si>
    <t>daging 37kg x 110rb</t>
  </si>
  <si>
    <t>tempe 44 lonjor</t>
  </si>
  <si>
    <t>lontong 700 porsi</t>
  </si>
  <si>
    <t>Cumi ring 40kg</t>
  </si>
  <si>
    <t>pepaya</t>
  </si>
  <si>
    <t>meizena tepung kripsi tapioka</t>
  </si>
  <si>
    <t>Sayuran Pokcoy</t>
  </si>
  <si>
    <t>Telor 1kg</t>
  </si>
  <si>
    <t>kacang tanah, telor 1 peti</t>
  </si>
  <si>
    <t>garam 4 ball</t>
  </si>
  <si>
    <t>24 Mei 2023</t>
  </si>
  <si>
    <t>Bawang kating</t>
  </si>
  <si>
    <t>susu ultra</t>
  </si>
  <si>
    <t>ayam paha krongkongan</t>
  </si>
  <si>
    <t>25 Mei 2023</t>
  </si>
  <si>
    <t>sayuran sawi ijo wortel</t>
  </si>
  <si>
    <t>anggur 3 box</t>
  </si>
  <si>
    <t>tahu coklat baso</t>
  </si>
  <si>
    <t>Sayuran jagung labu kecil</t>
  </si>
  <si>
    <t>telor 1 peti</t>
  </si>
  <si>
    <t>pisang</t>
  </si>
  <si>
    <t>agar2 kismis cup puding</t>
  </si>
  <si>
    <t>Jus Buah</t>
  </si>
  <si>
    <t>Risoles</t>
  </si>
  <si>
    <t>brownis coklat</t>
  </si>
  <si>
    <t>bolu pandan</t>
  </si>
  <si>
    <t>roti sosis</t>
  </si>
  <si>
    <t>gas 2 x 190rb</t>
  </si>
  <si>
    <t>air galon x 6500</t>
  </si>
  <si>
    <t>Belanja pekan 1</t>
  </si>
  <si>
    <t>Belanja pekan 2</t>
  </si>
  <si>
    <t>Sayuran Wortel</t>
  </si>
  <si>
    <t>Ketumbar, Lada, Kemiri</t>
  </si>
  <si>
    <t>Terigu</t>
  </si>
  <si>
    <t>Bakso ayam</t>
  </si>
  <si>
    <t>Semangka</t>
  </si>
  <si>
    <t>Sayuran jamur</t>
  </si>
  <si>
    <t>Sayuran sawi, kol, wortel</t>
  </si>
  <si>
    <t>Ayam Filet</t>
  </si>
  <si>
    <t>Kerupuk</t>
  </si>
  <si>
    <t>Tepung krispi</t>
  </si>
  <si>
    <t>Terigu, kemiri</t>
  </si>
  <si>
    <t>Tahu Bandung</t>
  </si>
  <si>
    <t>Minyak goreng</t>
  </si>
  <si>
    <t>Gula pasir 1 karung</t>
  </si>
  <si>
    <t>Sosis solo</t>
  </si>
  <si>
    <t>Muffin</t>
  </si>
  <si>
    <t>Lontong</t>
  </si>
  <si>
    <t>tahu fantasi</t>
  </si>
  <si>
    <t>Gas 3</t>
  </si>
  <si>
    <t>plastik</t>
  </si>
  <si>
    <t>sampah 2 bulan (April-Mei)</t>
  </si>
  <si>
    <t>Kemiri, bawang, Lada</t>
  </si>
  <si>
    <t>Tempe 60 lonjor</t>
  </si>
  <si>
    <t>Terigu 1 karung</t>
  </si>
  <si>
    <t>Ayam giling</t>
  </si>
  <si>
    <t>Jeruk 47 kg</t>
  </si>
  <si>
    <t>Bakso 14kg</t>
  </si>
  <si>
    <t>Sayuran wortel</t>
  </si>
  <si>
    <t>Daging 20kg</t>
  </si>
  <si>
    <t>Sayuran sawi ijo</t>
  </si>
  <si>
    <t>Otak-otak</t>
  </si>
  <si>
    <t>Telur</t>
  </si>
  <si>
    <t>Sayuran jamur,cabe</t>
  </si>
  <si>
    <t>Roti tawar, susu ultra</t>
  </si>
  <si>
    <t>Minyak  1 dus</t>
  </si>
  <si>
    <t>Mama Lemon &amp; Kecap Bango</t>
  </si>
  <si>
    <t>Daging Soto Betawi</t>
  </si>
  <si>
    <t>Sayuran Wortel, kol</t>
  </si>
  <si>
    <t>Klengkeng</t>
  </si>
  <si>
    <t>Ayam Nugget</t>
  </si>
  <si>
    <t>Sayuran Kangkung</t>
  </si>
  <si>
    <t>Sosis Kimbo</t>
  </si>
  <si>
    <t>Bakso</t>
  </si>
  <si>
    <t>Ladaku</t>
  </si>
  <si>
    <t>Bakpao</t>
  </si>
  <si>
    <t>Donat</t>
  </si>
  <si>
    <t>Lapis Beras</t>
  </si>
  <si>
    <t>Pastry</t>
  </si>
  <si>
    <t>Gas 2</t>
  </si>
  <si>
    <t>Terminal Lampu</t>
  </si>
  <si>
    <t>Regulator Kompor</t>
  </si>
  <si>
    <t xml:space="preserve">Mama Lemon </t>
  </si>
  <si>
    <t>Kentang Tepung Krispi</t>
  </si>
  <si>
    <t>Minyak Goreng</t>
  </si>
  <si>
    <t>Klengkeng 3 Box</t>
  </si>
  <si>
    <t>Daging Semur 35kg</t>
  </si>
  <si>
    <t>Susu Ultra</t>
  </si>
  <si>
    <t>Terigu 1 karung + Gula Merah</t>
  </si>
  <si>
    <t>Air Galon</t>
  </si>
  <si>
    <t>Sayuran Toge Tomat</t>
  </si>
  <si>
    <t>Cup Puding, Sarung Tangan</t>
  </si>
  <si>
    <t>Saori Minyak Wijen</t>
  </si>
  <si>
    <t>Daging Soto20kg</t>
  </si>
  <si>
    <t>Kentang Dieng</t>
  </si>
  <si>
    <t>Bawang merah, Bombay</t>
  </si>
  <si>
    <t>Ikan Tuna</t>
  </si>
  <si>
    <t>Emping, Teri</t>
  </si>
  <si>
    <t>Tempe 65 lonjor</t>
  </si>
  <si>
    <t>Paha Ayam</t>
  </si>
  <si>
    <t>Kaldu Jamur</t>
  </si>
  <si>
    <t>Pastel Sayuran Ayam</t>
  </si>
  <si>
    <t>Burger Mini</t>
  </si>
  <si>
    <t>Martabak Lipat</t>
  </si>
  <si>
    <t>Gas 2x190</t>
  </si>
  <si>
    <t>Gas 3x190</t>
  </si>
  <si>
    <t>Sendok Makan, Cetakan Bronis</t>
  </si>
  <si>
    <t>Bekasi, 25 Januari 2023</t>
  </si>
  <si>
    <t>23 januari 2023</t>
  </si>
  <si>
    <t xml:space="preserve">Beras  </t>
  </si>
  <si>
    <t>tahu kunig</t>
  </si>
  <si>
    <t>tofu</t>
  </si>
  <si>
    <t>ebi furai</t>
  </si>
  <si>
    <t>lada, terigu ml</t>
  </si>
  <si>
    <t>minyak resto</t>
  </si>
  <si>
    <t>sayuran brokoli</t>
  </si>
  <si>
    <t>minyak, kecap bangau</t>
  </si>
  <si>
    <t xml:space="preserve">sayuran </t>
  </si>
  <si>
    <t>bawang merah, kating</t>
  </si>
  <si>
    <t>cumi ring</t>
  </si>
  <si>
    <t>kerupuk pakdhe</t>
  </si>
  <si>
    <t>klengkeng</t>
  </si>
  <si>
    <t>kismis</t>
  </si>
  <si>
    <t>delmonte</t>
  </si>
  <si>
    <t>tepung kripsi kentang</t>
  </si>
  <si>
    <t>choco oreo</t>
  </si>
  <si>
    <t>pastel</t>
  </si>
  <si>
    <t>bronis kukus</t>
  </si>
  <si>
    <t>24 januari 2023</t>
  </si>
  <si>
    <t>25 januari 2023</t>
  </si>
  <si>
    <t>26 januari 2023</t>
  </si>
  <si>
    <t>27 januari 2023</t>
  </si>
  <si>
    <t>Gas ( 2 x 190rb )</t>
  </si>
  <si>
    <t>Bekasi, 09 Februari 2023</t>
  </si>
  <si>
    <t>sisa saldo pekan 3</t>
  </si>
  <si>
    <t>saldo pekan 4 januari</t>
  </si>
  <si>
    <t>saldo pekan 1</t>
  </si>
  <si>
    <t>saldo pekan 2</t>
  </si>
  <si>
    <t>saldo pekan 3</t>
  </si>
  <si>
    <t>saldo pekan 4</t>
  </si>
  <si>
    <t>susu, cup gula</t>
  </si>
  <si>
    <t>Bekasi, 14 Februari 2023</t>
  </si>
  <si>
    <t xml:space="preserve">uang belanja </t>
  </si>
  <si>
    <t>Bekasi, 3 Februari 2023</t>
  </si>
  <si>
    <t>uang belanja</t>
  </si>
  <si>
    <t>25 februari 2023</t>
  </si>
  <si>
    <t>Bekasi, 10 Maret 2023</t>
  </si>
  <si>
    <t>saldopekan 1</t>
  </si>
  <si>
    <t>dana belanja</t>
  </si>
  <si>
    <t>Saldo pekan 3</t>
  </si>
  <si>
    <t xml:space="preserve">Sisa Saldo Maret </t>
  </si>
  <si>
    <t>Saldo pekan 1</t>
  </si>
  <si>
    <t>Sisa saldo Mei</t>
  </si>
  <si>
    <t xml:space="preserve">Total </t>
  </si>
  <si>
    <t>saldo februari</t>
  </si>
  <si>
    <t>tutup cup puding, cup siomay</t>
  </si>
  <si>
    <t>Bekasi, 11 Februari 2023</t>
  </si>
  <si>
    <t>Bekasi, 17 Maret 2023</t>
  </si>
  <si>
    <t>Bekasi, 21 Maret 2023</t>
  </si>
  <si>
    <t>Bekasi, 12 Mei 2023</t>
  </si>
  <si>
    <t>Bekasi, 26 Mei 2023</t>
  </si>
  <si>
    <t>Bekasi, 12 Juni 2023</t>
  </si>
  <si>
    <t>Bekasi, 05 Mei 2023</t>
  </si>
  <si>
    <t>saldo pekan2</t>
  </si>
  <si>
    <t>baso 20kg</t>
  </si>
  <si>
    <t>daging 35 x 110rb</t>
  </si>
  <si>
    <t>telor 3peti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</si>
</sst>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Rp-421]* #,##0_-;\-[$Rp-421]* #,##0_-;_-[$Rp-421]* &quot;-&quot;_-;_-@_-"/>
    <numFmt numFmtId="165" formatCode="_(* #,##0_);_(* \(#,##0\);_(* &quot;-&quot;??_);_(@_)"/>
    <numFmt numFmtId="166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5" fontId="3" fillId="0" borderId="2" xfId="0" applyNumberFormat="1" applyFont="1" applyBorder="1" applyAlignment="1">
      <alignment horizontal="center"/>
    </xf>
    <xf numFmtId="164" fontId="3" fillId="0" borderId="2" xfId="1" applyNumberFormat="1" applyFont="1" applyBorder="1"/>
    <xf numFmtId="164" fontId="4" fillId="0" borderId="2" xfId="1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1" xfId="1" applyNumberFormat="1" applyFont="1" applyBorder="1"/>
    <xf numFmtId="164" fontId="4" fillId="0" borderId="0" xfId="1" applyNumberFormat="1" applyFont="1" applyBorder="1"/>
    <xf numFmtId="164" fontId="3" fillId="0" borderId="3" xfId="1" applyNumberFormat="1" applyFont="1" applyBorder="1"/>
    <xf numFmtId="0" fontId="0" fillId="0" borderId="2" xfId="0" applyBorder="1" applyAlignment="1">
      <alignment horizontal="left"/>
    </xf>
    <xf numFmtId="164" fontId="3" fillId="0" borderId="13" xfId="1" applyNumberFormat="1" applyFont="1" applyFill="1" applyBorder="1"/>
    <xf numFmtId="164" fontId="0" fillId="0" borderId="0" xfId="0" applyNumberFormat="1"/>
    <xf numFmtId="0" fontId="5" fillId="0" borderId="2" xfId="0" applyFont="1" applyBorder="1" applyAlignment="1">
      <alignment horizontal="center"/>
    </xf>
    <xf numFmtId="164" fontId="6" fillId="0" borderId="2" xfId="1" applyNumberFormat="1" applyFont="1" applyBorder="1"/>
    <xf numFmtId="0" fontId="7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0" fontId="1" fillId="4" borderId="2" xfId="0" applyFont="1" applyFill="1" applyBorder="1" applyAlignment="1">
      <alignment horizontal="center"/>
    </xf>
    <xf numFmtId="164" fontId="3" fillId="4" borderId="2" xfId="1" applyNumberFormat="1" applyFont="1" applyFill="1" applyBorder="1"/>
    <xf numFmtId="166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5" fontId="0" fillId="0" borderId="0" xfId="1" applyNumberFormat="1" applyFont="1" applyBorder="1"/>
    <xf numFmtId="0" fontId="9" fillId="0" borderId="2" xfId="0" applyFont="1" applyBorder="1"/>
    <xf numFmtId="0" fontId="0" fillId="3" borderId="5" xfId="0" applyFill="1" applyBorder="1" applyAlignment="1">
      <alignment horizontal="center"/>
    </xf>
    <xf numFmtId="164" fontId="3" fillId="3" borderId="2" xfId="1" applyNumberFormat="1" applyFont="1" applyFill="1" applyBorder="1"/>
    <xf numFmtId="166" fontId="0" fillId="3" borderId="2" xfId="0" applyNumberFormat="1" applyFill="1" applyBorder="1" applyAlignment="1">
      <alignment horizontal="center"/>
    </xf>
    <xf numFmtId="0" fontId="3" fillId="3" borderId="2" xfId="0" applyFont="1" applyFill="1" applyBorder="1"/>
    <xf numFmtId="15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3" borderId="2" xfId="0" applyFont="1" applyFill="1" applyBorder="1"/>
    <xf numFmtId="166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1" fillId="0" borderId="5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2" borderId="0" xfId="0" applyFont="1" applyFill="1" applyAlignment="1">
      <alignment horizontal="center" vertical="center"/>
    </xf>
    <xf numFmtId="164" fontId="3" fillId="0" borderId="0" xfId="1" applyNumberFormat="1" applyFont="1" applyBorder="1"/>
    <xf numFmtId="0" fontId="1" fillId="2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164" fontId="4" fillId="0" borderId="7" xfId="1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A0F3-4BA1-41CB-B937-9E1CE5F52D37}">
  <dimension ref="A1:S90"/>
  <sheetViews>
    <sheetView tabSelected="1" view="pageBreakPreview" topLeftCell="O5" zoomScale="112" zoomScaleNormal="100" zoomScaleSheetLayoutView="112" workbookViewId="0">
      <selection activeCell="U16" sqref="U16"/>
    </sheetView>
  </sheetViews>
  <sheetFormatPr defaultRowHeight="15" x14ac:dyDescent="0.25"/>
  <cols>
    <col min="1" max="1" width="5.7109375" customWidth="1"/>
    <col min="2" max="2" width="20.7109375" customWidth="1"/>
    <col min="3" max="3" width="30.7109375" customWidth="1"/>
    <col min="4" max="4" width="20.7109375" customWidth="1"/>
    <col min="5" max="5" width="1.42578125" customWidth="1"/>
    <col min="6" max="6" width="5.7109375" customWidth="1"/>
    <col min="7" max="7" width="20.7109375" customWidth="1"/>
    <col min="8" max="8" width="30.7109375" customWidth="1"/>
    <col min="9" max="9" width="20.7109375" customWidth="1"/>
    <col min="10" max="10" width="1.140625" customWidth="1"/>
    <col min="11" max="11" width="5.7109375" customWidth="1"/>
    <col min="12" max="12" width="20.7109375" customWidth="1"/>
    <col min="13" max="13" width="30.7109375" customWidth="1"/>
    <col min="14" max="14" width="20.7109375" customWidth="1"/>
    <col min="15" max="15" width="1.140625" customWidth="1"/>
    <col min="16" max="16" width="5.7109375" customWidth="1"/>
    <col min="17" max="17" width="20.7109375" customWidth="1"/>
    <col min="18" max="18" width="30.7109375" customWidth="1"/>
    <col min="19" max="19" width="20.7109375" customWidth="1"/>
  </cols>
  <sheetData>
    <row r="1" spans="1:19" ht="15" customHeight="1" x14ac:dyDescent="0.25">
      <c r="A1" s="59" t="s">
        <v>9</v>
      </c>
      <c r="B1" s="59"/>
      <c r="C1" s="59"/>
      <c r="D1" s="59"/>
      <c r="E1" s="14"/>
      <c r="F1" s="59" t="s">
        <v>9</v>
      </c>
      <c r="G1" s="59"/>
      <c r="H1" s="59"/>
      <c r="I1" s="59"/>
      <c r="K1" s="59" t="s">
        <v>9</v>
      </c>
      <c r="L1" s="59"/>
      <c r="M1" s="59"/>
      <c r="N1" s="59"/>
      <c r="P1" s="59" t="s">
        <v>9</v>
      </c>
      <c r="Q1" s="59"/>
      <c r="R1" s="59"/>
      <c r="S1" s="59"/>
    </row>
    <row r="2" spans="1:19" x14ac:dyDescent="0.25">
      <c r="C2" s="2"/>
      <c r="H2" s="2"/>
      <c r="M2" s="2"/>
      <c r="R2" s="2"/>
    </row>
    <row r="3" spans="1:19" x14ac:dyDescent="0.25">
      <c r="A3" s="2" t="s">
        <v>187</v>
      </c>
      <c r="B3" t="s">
        <v>17</v>
      </c>
      <c r="C3" s="2"/>
      <c r="F3" s="2" t="s">
        <v>187</v>
      </c>
      <c r="G3" t="s">
        <v>17</v>
      </c>
      <c r="H3" s="2"/>
      <c r="K3" s="2" t="s">
        <v>187</v>
      </c>
      <c r="L3" t="s">
        <v>17</v>
      </c>
      <c r="M3" s="2"/>
      <c r="P3" s="2" t="s">
        <v>187</v>
      </c>
      <c r="Q3" t="s">
        <v>17</v>
      </c>
      <c r="R3" s="2"/>
    </row>
    <row r="4" spans="1:19" x14ac:dyDescent="0.25">
      <c r="A4" s="2" t="s">
        <v>10</v>
      </c>
      <c r="B4" t="s">
        <v>18</v>
      </c>
      <c r="F4" s="2" t="s">
        <v>10</v>
      </c>
      <c r="G4" t="s">
        <v>188</v>
      </c>
      <c r="K4" s="2" t="s">
        <v>10</v>
      </c>
      <c r="L4" t="s">
        <v>411</v>
      </c>
      <c r="P4" s="1" t="s">
        <v>10</v>
      </c>
      <c r="Q4" t="s">
        <v>413</v>
      </c>
    </row>
    <row r="5" spans="1:19" ht="20.100000000000001" customHeight="1" thickBot="1" x14ac:dyDescent="0.3">
      <c r="A5" s="8" t="s">
        <v>6</v>
      </c>
      <c r="B5" s="8" t="s">
        <v>7</v>
      </c>
      <c r="C5" s="8" t="s">
        <v>8</v>
      </c>
      <c r="D5" s="8" t="s">
        <v>19</v>
      </c>
      <c r="E5" s="14"/>
      <c r="F5" s="8" t="s">
        <v>6</v>
      </c>
      <c r="G5" s="8" t="s">
        <v>7</v>
      </c>
      <c r="H5" s="8" t="s">
        <v>8</v>
      </c>
      <c r="I5" s="8" t="s">
        <v>19</v>
      </c>
      <c r="K5" s="8" t="s">
        <v>6</v>
      </c>
      <c r="L5" s="8" t="s">
        <v>7</v>
      </c>
      <c r="M5" s="8" t="s">
        <v>8</v>
      </c>
      <c r="N5" s="8" t="s">
        <v>19</v>
      </c>
      <c r="P5" s="8" t="s">
        <v>6</v>
      </c>
      <c r="Q5" s="8" t="s">
        <v>7</v>
      </c>
      <c r="R5" s="8" t="s">
        <v>8</v>
      </c>
      <c r="S5" s="8" t="s">
        <v>19</v>
      </c>
    </row>
    <row r="6" spans="1:19" ht="20.100000000000001" customHeight="1" thickTop="1" x14ac:dyDescent="0.25">
      <c r="A6" s="60" t="s">
        <v>11</v>
      </c>
      <c r="B6" s="61"/>
      <c r="C6" s="61"/>
      <c r="D6" s="62"/>
      <c r="E6" s="47"/>
      <c r="F6" s="60" t="s">
        <v>11</v>
      </c>
      <c r="G6" s="61"/>
      <c r="H6" s="61"/>
      <c r="I6" s="62"/>
      <c r="K6" s="60" t="s">
        <v>11</v>
      </c>
      <c r="L6" s="61"/>
      <c r="M6" s="61"/>
      <c r="N6" s="62"/>
      <c r="P6" s="60" t="s">
        <v>11</v>
      </c>
      <c r="Q6" s="61"/>
      <c r="R6" s="61"/>
      <c r="S6" s="62"/>
    </row>
    <row r="7" spans="1:19" ht="18.95" customHeight="1" x14ac:dyDescent="0.25">
      <c r="A7" s="5">
        <v>1</v>
      </c>
      <c r="B7" s="10">
        <v>44934</v>
      </c>
      <c r="C7" s="5" t="s">
        <v>647</v>
      </c>
      <c r="D7" s="11">
        <v>20000000</v>
      </c>
      <c r="E7" s="48"/>
      <c r="F7" s="5">
        <v>1</v>
      </c>
      <c r="G7" s="10">
        <v>44935</v>
      </c>
      <c r="H7" s="5"/>
      <c r="I7" s="11">
        <f>SUM(D83)</f>
        <v>-5121594</v>
      </c>
      <c r="K7" s="5">
        <v>1</v>
      </c>
      <c r="L7" s="10">
        <v>44935</v>
      </c>
      <c r="M7" s="5" t="s">
        <v>668</v>
      </c>
      <c r="N7" s="11">
        <f>SUM(I83)</f>
        <v>-5838094</v>
      </c>
      <c r="P7" s="5">
        <v>1</v>
      </c>
      <c r="Q7" s="4" t="s">
        <v>635</v>
      </c>
      <c r="R7" s="5" t="s">
        <v>639</v>
      </c>
      <c r="S7" s="11">
        <f>SUM(N83)</f>
        <v>-112594</v>
      </c>
    </row>
    <row r="8" spans="1:19" ht="18.95" customHeight="1" x14ac:dyDescent="0.25">
      <c r="A8" s="5">
        <v>2</v>
      </c>
      <c r="B8" s="10">
        <v>44937</v>
      </c>
      <c r="C8" s="5" t="s">
        <v>647</v>
      </c>
      <c r="D8" s="11">
        <v>10000000</v>
      </c>
      <c r="E8" s="48"/>
      <c r="F8" s="5">
        <v>2</v>
      </c>
      <c r="G8" s="10">
        <v>44941</v>
      </c>
      <c r="H8" s="5" t="s">
        <v>647</v>
      </c>
      <c r="I8" s="11">
        <v>20000000</v>
      </c>
      <c r="K8" s="5">
        <v>2</v>
      </c>
      <c r="L8" s="10">
        <v>44949</v>
      </c>
      <c r="M8" s="5" t="s">
        <v>647</v>
      </c>
      <c r="N8" s="11">
        <v>20000000</v>
      </c>
      <c r="P8" s="5">
        <v>2</v>
      </c>
      <c r="Q8" s="4" t="s">
        <v>79</v>
      </c>
      <c r="R8" s="5" t="s">
        <v>647</v>
      </c>
      <c r="S8" s="11">
        <v>20000000</v>
      </c>
    </row>
    <row r="9" spans="1:19" ht="18.95" customHeight="1" x14ac:dyDescent="0.25">
      <c r="A9" s="5">
        <v>3</v>
      </c>
      <c r="B9" s="10">
        <v>44939</v>
      </c>
      <c r="C9" s="5" t="s">
        <v>647</v>
      </c>
      <c r="D9" s="11">
        <v>10000000</v>
      </c>
      <c r="E9" s="48"/>
      <c r="F9" s="5">
        <v>3</v>
      </c>
      <c r="G9" s="10">
        <v>44944</v>
      </c>
      <c r="H9" s="5" t="s">
        <v>647</v>
      </c>
      <c r="I9" s="11">
        <v>20000000</v>
      </c>
      <c r="K9" s="5">
        <v>3</v>
      </c>
      <c r="L9" s="10">
        <v>44952</v>
      </c>
      <c r="M9" s="5" t="s">
        <v>647</v>
      </c>
      <c r="N9" s="11">
        <v>20000000</v>
      </c>
      <c r="P9" s="5">
        <v>3</v>
      </c>
      <c r="Q9" s="4"/>
      <c r="S9" s="4"/>
    </row>
    <row r="10" spans="1:19" ht="18.95" customHeight="1" x14ac:dyDescent="0.25">
      <c r="A10" s="5">
        <v>4</v>
      </c>
      <c r="B10" s="3"/>
      <c r="C10" s="3"/>
      <c r="D10" s="11"/>
      <c r="E10" s="48"/>
      <c r="F10" s="5">
        <v>4</v>
      </c>
      <c r="G10" s="3"/>
      <c r="H10" s="3"/>
      <c r="I10" s="11"/>
      <c r="K10" s="5">
        <v>4</v>
      </c>
      <c r="L10" s="3"/>
      <c r="M10" s="3"/>
      <c r="N10" s="11"/>
      <c r="P10" s="5">
        <v>4</v>
      </c>
      <c r="Q10" s="3"/>
      <c r="R10" s="3"/>
      <c r="S10" s="11"/>
    </row>
    <row r="11" spans="1:19" ht="18.95" customHeight="1" x14ac:dyDescent="0.25">
      <c r="A11" s="53" t="s">
        <v>40</v>
      </c>
      <c r="B11" s="54"/>
      <c r="C11" s="55"/>
      <c r="D11" s="11">
        <f>SUM(D7:D10)</f>
        <v>40000000</v>
      </c>
      <c r="E11" s="48"/>
      <c r="F11" s="53" t="s">
        <v>40</v>
      </c>
      <c r="G11" s="54"/>
      <c r="H11" s="55"/>
      <c r="I11" s="11">
        <f>SUM(I7:I10)</f>
        <v>34878406</v>
      </c>
      <c r="K11" s="53" t="s">
        <v>40</v>
      </c>
      <c r="L11" s="54"/>
      <c r="M11" s="55"/>
      <c r="N11" s="11">
        <f>SUM(N7:N10)</f>
        <v>34161906</v>
      </c>
      <c r="P11" s="53" t="s">
        <v>40</v>
      </c>
      <c r="Q11" s="54"/>
      <c r="R11" s="55"/>
      <c r="S11" s="11">
        <f>SUM(S7:S10)</f>
        <v>19887406</v>
      </c>
    </row>
    <row r="12" spans="1:19" ht="18.95" customHeight="1" x14ac:dyDescent="0.25">
      <c r="A12" s="63" t="s">
        <v>0</v>
      </c>
      <c r="B12" s="64"/>
      <c r="C12" s="64"/>
      <c r="D12" s="65"/>
      <c r="E12" s="47"/>
      <c r="F12" s="63" t="s">
        <v>0</v>
      </c>
      <c r="G12" s="64"/>
      <c r="H12" s="64"/>
      <c r="I12" s="65"/>
      <c r="K12" s="63" t="s">
        <v>0</v>
      </c>
      <c r="L12" s="64"/>
      <c r="M12" s="64"/>
      <c r="N12" s="65"/>
      <c r="P12" s="63" t="s">
        <v>0</v>
      </c>
      <c r="Q12" s="64"/>
      <c r="R12" s="64"/>
      <c r="S12" s="65"/>
    </row>
    <row r="13" spans="1:19" ht="18.95" customHeight="1" x14ac:dyDescent="0.25">
      <c r="A13" s="5">
        <v>1</v>
      </c>
      <c r="B13" s="4" t="s">
        <v>61</v>
      </c>
      <c r="C13" s="5" t="s">
        <v>82</v>
      </c>
      <c r="D13" s="11">
        <v>1023000</v>
      </c>
      <c r="E13" s="48"/>
      <c r="F13" s="5">
        <v>1</v>
      </c>
      <c r="G13" s="4" t="s">
        <v>73</v>
      </c>
      <c r="H13" s="5" t="s">
        <v>123</v>
      </c>
      <c r="I13" s="11">
        <v>1220000</v>
      </c>
      <c r="K13" s="5">
        <v>1</v>
      </c>
      <c r="L13" s="4" t="s">
        <v>613</v>
      </c>
      <c r="M13" s="5" t="s">
        <v>614</v>
      </c>
      <c r="N13" s="11">
        <v>2480000</v>
      </c>
      <c r="P13" s="5">
        <v>1</v>
      </c>
      <c r="Q13" s="4" t="s">
        <v>79</v>
      </c>
      <c r="R13" s="5" t="s">
        <v>143</v>
      </c>
      <c r="S13" s="11">
        <v>3100000</v>
      </c>
    </row>
    <row r="14" spans="1:19" ht="18.95" customHeight="1" x14ac:dyDescent="0.25">
      <c r="A14" s="5">
        <v>2</v>
      </c>
      <c r="B14" s="4" t="s">
        <v>61</v>
      </c>
      <c r="C14" s="5" t="s">
        <v>66</v>
      </c>
      <c r="D14" s="11">
        <v>371000</v>
      </c>
      <c r="E14" s="48"/>
      <c r="F14" s="5">
        <v>2</v>
      </c>
      <c r="G14" s="4" t="s">
        <v>73</v>
      </c>
      <c r="H14" s="5" t="s">
        <v>124</v>
      </c>
      <c r="I14" s="11">
        <v>325000</v>
      </c>
      <c r="K14" s="5">
        <v>2</v>
      </c>
      <c r="L14" s="4" t="s">
        <v>613</v>
      </c>
      <c r="M14" s="5" t="s">
        <v>615</v>
      </c>
      <c r="N14" s="11">
        <v>182000</v>
      </c>
      <c r="P14" s="5">
        <v>2</v>
      </c>
      <c r="Q14" s="4" t="s">
        <v>79</v>
      </c>
      <c r="R14" s="5" t="s">
        <v>144</v>
      </c>
      <c r="S14" s="11">
        <v>261000</v>
      </c>
    </row>
    <row r="15" spans="1:19" ht="18.95" customHeight="1" x14ac:dyDescent="0.25">
      <c r="A15" s="5">
        <v>3</v>
      </c>
      <c r="B15" s="4" t="s">
        <v>61</v>
      </c>
      <c r="C15" s="5" t="s">
        <v>67</v>
      </c>
      <c r="D15" s="11">
        <v>798000</v>
      </c>
      <c r="E15" s="48"/>
      <c r="F15" s="5">
        <v>3</v>
      </c>
      <c r="G15" s="4" t="s">
        <v>73</v>
      </c>
      <c r="H15" s="5" t="s">
        <v>125</v>
      </c>
      <c r="I15" s="11">
        <v>1700000</v>
      </c>
      <c r="K15" s="5">
        <v>3</v>
      </c>
      <c r="L15" s="4" t="s">
        <v>613</v>
      </c>
      <c r="M15" s="5" t="s">
        <v>616</v>
      </c>
      <c r="N15" s="11">
        <v>380000</v>
      </c>
      <c r="P15" s="5">
        <v>3</v>
      </c>
      <c r="Q15" s="4" t="s">
        <v>79</v>
      </c>
      <c r="R15" s="5" t="s">
        <v>145</v>
      </c>
      <c r="S15" s="11">
        <v>310000</v>
      </c>
    </row>
    <row r="16" spans="1:19" ht="18.95" customHeight="1" x14ac:dyDescent="0.25">
      <c r="A16" s="5">
        <v>4</v>
      </c>
      <c r="B16" s="4" t="s">
        <v>68</v>
      </c>
      <c r="C16" s="5" t="s">
        <v>69</v>
      </c>
      <c r="D16" s="11">
        <v>811000</v>
      </c>
      <c r="E16" s="48"/>
      <c r="F16" s="5">
        <v>4</v>
      </c>
      <c r="G16" s="4" t="s">
        <v>73</v>
      </c>
      <c r="H16" s="5" t="s">
        <v>126</v>
      </c>
      <c r="I16" s="11">
        <v>278000</v>
      </c>
      <c r="K16" s="5">
        <v>4</v>
      </c>
      <c r="L16" s="4" t="s">
        <v>613</v>
      </c>
      <c r="M16" s="5" t="s">
        <v>617</v>
      </c>
      <c r="N16" s="11">
        <v>2141000</v>
      </c>
      <c r="P16" s="5">
        <v>4</v>
      </c>
      <c r="Q16" s="4" t="s">
        <v>80</v>
      </c>
      <c r="R16" s="5" t="s">
        <v>146</v>
      </c>
      <c r="S16" s="11">
        <v>50000</v>
      </c>
    </row>
    <row r="17" spans="1:19" ht="18.95" customHeight="1" x14ac:dyDescent="0.25">
      <c r="A17" s="5">
        <v>5</v>
      </c>
      <c r="B17" s="4" t="s">
        <v>70</v>
      </c>
      <c r="C17" s="5" t="s">
        <v>71</v>
      </c>
      <c r="D17" s="11">
        <v>95000</v>
      </c>
      <c r="E17" s="48"/>
      <c r="F17" s="5">
        <v>5</v>
      </c>
      <c r="G17" s="4" t="s">
        <v>73</v>
      </c>
      <c r="H17" s="5" t="s">
        <v>96</v>
      </c>
      <c r="I17" s="11">
        <v>1228000</v>
      </c>
      <c r="K17" s="5">
        <v>5</v>
      </c>
      <c r="L17" s="4" t="s">
        <v>613</v>
      </c>
      <c r="M17" s="5" t="s">
        <v>618</v>
      </c>
      <c r="N17" s="11">
        <v>1143000</v>
      </c>
      <c r="P17" s="5">
        <v>5</v>
      </c>
      <c r="Q17" s="4" t="s">
        <v>80</v>
      </c>
      <c r="R17" s="5" t="s">
        <v>41</v>
      </c>
      <c r="S17" s="11">
        <v>987000</v>
      </c>
    </row>
    <row r="18" spans="1:19" ht="18.95" customHeight="1" x14ac:dyDescent="0.25">
      <c r="A18" s="5">
        <v>6</v>
      </c>
      <c r="B18" s="4" t="s">
        <v>70</v>
      </c>
      <c r="C18" s="5" t="s">
        <v>81</v>
      </c>
      <c r="D18" s="11">
        <v>2151000</v>
      </c>
      <c r="E18" s="48"/>
      <c r="F18" s="5">
        <v>6</v>
      </c>
      <c r="G18" s="4" t="s">
        <v>74</v>
      </c>
      <c r="H18" s="5" t="s">
        <v>127</v>
      </c>
      <c r="I18" s="11">
        <v>330000</v>
      </c>
      <c r="K18" s="5">
        <v>6</v>
      </c>
      <c r="L18" s="4" t="s">
        <v>613</v>
      </c>
      <c r="M18" s="5" t="s">
        <v>619</v>
      </c>
      <c r="N18" s="11">
        <v>982000</v>
      </c>
      <c r="P18" s="5">
        <v>6</v>
      </c>
      <c r="Q18" s="4" t="s">
        <v>80</v>
      </c>
      <c r="R18" s="5" t="s">
        <v>147</v>
      </c>
      <c r="S18" s="11">
        <v>462000</v>
      </c>
    </row>
    <row r="19" spans="1:19" ht="18.95" customHeight="1" x14ac:dyDescent="0.25">
      <c r="A19" s="5">
        <v>7</v>
      </c>
      <c r="B19" s="4" t="s">
        <v>70</v>
      </c>
      <c r="C19" s="5" t="s">
        <v>83</v>
      </c>
      <c r="D19" s="11">
        <v>1075000</v>
      </c>
      <c r="E19" s="48"/>
      <c r="F19" s="5">
        <v>7</v>
      </c>
      <c r="G19" s="4" t="s">
        <v>74</v>
      </c>
      <c r="H19" s="5" t="s">
        <v>128</v>
      </c>
      <c r="I19" s="11">
        <v>915000</v>
      </c>
      <c r="K19" s="5">
        <v>7</v>
      </c>
      <c r="L19" s="4" t="s">
        <v>633</v>
      </c>
      <c r="M19" s="5" t="s">
        <v>620</v>
      </c>
      <c r="N19" s="11">
        <v>685000</v>
      </c>
      <c r="P19" s="5">
        <v>7</v>
      </c>
      <c r="Q19" s="4" t="s">
        <v>80</v>
      </c>
      <c r="R19" s="5" t="s">
        <v>148</v>
      </c>
      <c r="S19" s="11">
        <v>1830000</v>
      </c>
    </row>
    <row r="20" spans="1:19" ht="18.95" customHeight="1" x14ac:dyDescent="0.25">
      <c r="A20" s="5">
        <v>8</v>
      </c>
      <c r="B20" s="4" t="s">
        <v>68</v>
      </c>
      <c r="C20" s="5" t="s">
        <v>84</v>
      </c>
      <c r="D20" s="11">
        <v>364000</v>
      </c>
      <c r="E20" s="48"/>
      <c r="F20" s="5">
        <v>8</v>
      </c>
      <c r="G20" s="4" t="s">
        <v>74</v>
      </c>
      <c r="H20" s="5" t="s">
        <v>59</v>
      </c>
      <c r="I20" s="11">
        <v>176000</v>
      </c>
      <c r="K20" s="5">
        <v>8</v>
      </c>
      <c r="L20" s="4" t="s">
        <v>633</v>
      </c>
      <c r="M20" s="5" t="s">
        <v>167</v>
      </c>
      <c r="N20" s="11">
        <v>156000</v>
      </c>
      <c r="P20" s="5">
        <v>8</v>
      </c>
      <c r="Q20" s="4" t="s">
        <v>80</v>
      </c>
      <c r="R20" s="5" t="s">
        <v>669</v>
      </c>
      <c r="S20" s="11">
        <v>1700000</v>
      </c>
    </row>
    <row r="21" spans="1:19" ht="18.95" customHeight="1" x14ac:dyDescent="0.25">
      <c r="A21" s="5">
        <v>9</v>
      </c>
      <c r="B21" s="4" t="s">
        <v>70</v>
      </c>
      <c r="C21" s="5" t="s">
        <v>85</v>
      </c>
      <c r="D21" s="11">
        <v>1237000</v>
      </c>
      <c r="E21" s="48"/>
      <c r="F21" s="5">
        <v>9</v>
      </c>
      <c r="G21" s="4" t="s">
        <v>74</v>
      </c>
      <c r="H21" s="5" t="s">
        <v>129</v>
      </c>
      <c r="I21" s="11">
        <v>230000</v>
      </c>
      <c r="K21" s="5">
        <v>9</v>
      </c>
      <c r="L21" s="4" t="s">
        <v>633</v>
      </c>
      <c r="M21" s="5" t="s">
        <v>338</v>
      </c>
      <c r="N21" s="11">
        <v>135000</v>
      </c>
      <c r="P21" s="5">
        <v>9</v>
      </c>
      <c r="Q21" s="4" t="s">
        <v>80</v>
      </c>
      <c r="R21" s="5" t="s">
        <v>149</v>
      </c>
      <c r="S21" s="11">
        <v>1654000</v>
      </c>
    </row>
    <row r="22" spans="1:19" ht="18.95" customHeight="1" x14ac:dyDescent="0.25">
      <c r="A22" s="5">
        <v>10</v>
      </c>
      <c r="B22" s="4" t="s">
        <v>68</v>
      </c>
      <c r="C22" s="5" t="s">
        <v>86</v>
      </c>
      <c r="D22" s="11">
        <v>455000</v>
      </c>
      <c r="E22" s="48"/>
      <c r="F22" s="5">
        <v>10</v>
      </c>
      <c r="G22" s="4" t="s">
        <v>75</v>
      </c>
      <c r="H22" s="5" t="s">
        <v>130</v>
      </c>
      <c r="I22" s="11">
        <v>1129000</v>
      </c>
      <c r="K22" s="5">
        <v>10</v>
      </c>
      <c r="L22" s="4" t="s">
        <v>633</v>
      </c>
      <c r="M22" s="5" t="s">
        <v>59</v>
      </c>
      <c r="N22" s="11">
        <v>247000</v>
      </c>
      <c r="P22" s="5">
        <v>10</v>
      </c>
      <c r="Q22" s="4" t="s">
        <v>80</v>
      </c>
      <c r="R22" s="5" t="s">
        <v>670</v>
      </c>
      <c r="S22" s="11">
        <v>3850000</v>
      </c>
    </row>
    <row r="23" spans="1:19" ht="26.25" customHeight="1" x14ac:dyDescent="0.25">
      <c r="A23" s="5">
        <v>11</v>
      </c>
      <c r="B23" s="4" t="s">
        <v>70</v>
      </c>
      <c r="C23" s="5" t="s">
        <v>88</v>
      </c>
      <c r="D23" s="11">
        <v>3060000</v>
      </c>
      <c r="E23" s="48"/>
      <c r="F23" s="5">
        <v>11</v>
      </c>
      <c r="G23" s="4" t="s">
        <v>75</v>
      </c>
      <c r="H23" s="5" t="s">
        <v>131</v>
      </c>
      <c r="I23" s="11">
        <v>2775000</v>
      </c>
      <c r="K23" s="5">
        <v>11</v>
      </c>
      <c r="L23" s="4" t="s">
        <v>633</v>
      </c>
      <c r="M23" s="5" t="s">
        <v>616</v>
      </c>
      <c r="N23" s="11">
        <v>250000</v>
      </c>
      <c r="P23" s="5">
        <v>11</v>
      </c>
      <c r="Q23" s="4" t="s">
        <v>58</v>
      </c>
      <c r="R23" s="5" t="s">
        <v>41</v>
      </c>
      <c r="S23" s="11">
        <v>607000</v>
      </c>
    </row>
    <row r="24" spans="1:19" ht="18.95" customHeight="1" x14ac:dyDescent="0.25">
      <c r="A24" s="5">
        <v>12</v>
      </c>
      <c r="B24" s="4" t="s">
        <v>89</v>
      </c>
      <c r="C24" s="5" t="s">
        <v>90</v>
      </c>
      <c r="D24" s="11">
        <v>1171000</v>
      </c>
      <c r="E24" s="48"/>
      <c r="F24" s="5">
        <v>12</v>
      </c>
      <c r="G24" s="4" t="s">
        <v>75</v>
      </c>
      <c r="H24" s="5" t="s">
        <v>132</v>
      </c>
      <c r="I24" s="11">
        <v>610000</v>
      </c>
      <c r="K24" s="5">
        <v>12</v>
      </c>
      <c r="L24" s="4" t="s">
        <v>633</v>
      </c>
      <c r="M24" s="5" t="s">
        <v>621</v>
      </c>
      <c r="N24" s="11">
        <v>2965000</v>
      </c>
      <c r="P24" s="5">
        <v>12</v>
      </c>
      <c r="Q24" s="4" t="s">
        <v>58</v>
      </c>
      <c r="R24" s="5" t="s">
        <v>671</v>
      </c>
      <c r="S24" s="11">
        <v>1155000</v>
      </c>
    </row>
    <row r="25" spans="1:19" ht="18.95" customHeight="1" x14ac:dyDescent="0.25">
      <c r="A25" s="5">
        <v>13</v>
      </c>
      <c r="B25" s="4" t="s">
        <v>89</v>
      </c>
      <c r="C25" s="5" t="s">
        <v>91</v>
      </c>
      <c r="D25" s="11">
        <v>221000</v>
      </c>
      <c r="E25" s="48"/>
      <c r="F25" s="5">
        <v>13</v>
      </c>
      <c r="G25" s="4" t="s">
        <v>75</v>
      </c>
      <c r="H25" s="5" t="s">
        <v>133</v>
      </c>
      <c r="I25" s="11">
        <v>108000</v>
      </c>
      <c r="K25" s="5">
        <v>13</v>
      </c>
      <c r="L25" s="4" t="s">
        <v>634</v>
      </c>
      <c r="M25" s="5" t="s">
        <v>622</v>
      </c>
      <c r="N25" s="11">
        <v>1015000</v>
      </c>
      <c r="P25" s="5">
        <v>13</v>
      </c>
      <c r="Q25" s="4" t="s">
        <v>58</v>
      </c>
      <c r="R25" s="5" t="s">
        <v>151</v>
      </c>
      <c r="S25" s="11">
        <v>765000</v>
      </c>
    </row>
    <row r="26" spans="1:19" ht="18.95" customHeight="1" x14ac:dyDescent="0.25">
      <c r="A26" s="5">
        <v>14</v>
      </c>
      <c r="B26" s="4" t="s">
        <v>89</v>
      </c>
      <c r="C26" s="5" t="s">
        <v>92</v>
      </c>
      <c r="D26" s="11">
        <v>1100000</v>
      </c>
      <c r="E26" s="48"/>
      <c r="F26" s="5">
        <v>14</v>
      </c>
      <c r="G26" s="4" t="s">
        <v>75</v>
      </c>
      <c r="H26" s="5" t="s">
        <v>134</v>
      </c>
      <c r="I26" s="11">
        <v>229000</v>
      </c>
      <c r="K26" s="5">
        <v>14</v>
      </c>
      <c r="L26" s="4" t="s">
        <v>634</v>
      </c>
      <c r="M26" s="5" t="s">
        <v>150</v>
      </c>
      <c r="N26" s="11">
        <v>2050000</v>
      </c>
      <c r="P26" s="5">
        <v>14</v>
      </c>
      <c r="Q26" s="4" t="s">
        <v>58</v>
      </c>
      <c r="R26" s="5" t="s">
        <v>59</v>
      </c>
      <c r="S26" s="11">
        <v>181500</v>
      </c>
    </row>
    <row r="27" spans="1:19" ht="18.95" customHeight="1" x14ac:dyDescent="0.25">
      <c r="A27" s="5">
        <v>15</v>
      </c>
      <c r="B27" s="4" t="s">
        <v>62</v>
      </c>
      <c r="C27" s="5" t="s">
        <v>59</v>
      </c>
      <c r="D27" s="11">
        <v>275000</v>
      </c>
      <c r="E27" s="48"/>
      <c r="F27" s="5">
        <v>15</v>
      </c>
      <c r="G27" s="4" t="s">
        <v>75</v>
      </c>
      <c r="H27" s="5" t="s">
        <v>135</v>
      </c>
      <c r="I27" s="11">
        <v>9000</v>
      </c>
      <c r="K27" s="5">
        <v>15</v>
      </c>
      <c r="L27" s="4" t="s">
        <v>634</v>
      </c>
      <c r="M27" s="5" t="s">
        <v>623</v>
      </c>
      <c r="N27" s="11">
        <v>660000</v>
      </c>
      <c r="P27" s="5">
        <v>15</v>
      </c>
      <c r="Q27" s="4"/>
      <c r="R27" s="5"/>
      <c r="S27" s="11"/>
    </row>
    <row r="28" spans="1:19" ht="18.95" customHeight="1" x14ac:dyDescent="0.25">
      <c r="A28" s="5">
        <v>16</v>
      </c>
      <c r="B28" s="4" t="s">
        <v>93</v>
      </c>
      <c r="C28" s="5" t="s">
        <v>94</v>
      </c>
      <c r="D28" s="11">
        <v>1802000</v>
      </c>
      <c r="E28" s="48"/>
      <c r="F28" s="5">
        <v>16</v>
      </c>
      <c r="G28" s="4" t="s">
        <v>76</v>
      </c>
      <c r="H28" s="5" t="s">
        <v>136</v>
      </c>
      <c r="I28" s="11">
        <v>855000</v>
      </c>
      <c r="K28" s="5">
        <v>16</v>
      </c>
      <c r="L28" s="4" t="s">
        <v>635</v>
      </c>
      <c r="M28" s="5" t="s">
        <v>622</v>
      </c>
      <c r="N28" s="11">
        <v>709000</v>
      </c>
      <c r="P28" s="5">
        <v>16</v>
      </c>
      <c r="Q28" s="4"/>
      <c r="R28" s="21"/>
      <c r="S28" s="22"/>
    </row>
    <row r="29" spans="1:19" ht="18.95" customHeight="1" x14ac:dyDescent="0.25">
      <c r="A29" s="5">
        <v>17</v>
      </c>
      <c r="B29" s="4" t="s">
        <v>93</v>
      </c>
      <c r="C29" s="5" t="s">
        <v>96</v>
      </c>
      <c r="D29" s="11">
        <v>822000</v>
      </c>
      <c r="E29" s="48"/>
      <c r="F29" s="5">
        <v>17</v>
      </c>
      <c r="G29" s="4" t="s">
        <v>76</v>
      </c>
      <c r="H29" s="5" t="s">
        <v>137</v>
      </c>
      <c r="I29" s="11">
        <v>320000</v>
      </c>
      <c r="K29" s="5">
        <v>17</v>
      </c>
      <c r="L29" s="4" t="s">
        <v>635</v>
      </c>
      <c r="M29" s="5" t="s">
        <v>624</v>
      </c>
      <c r="N29" s="11">
        <v>1566000</v>
      </c>
      <c r="P29" s="5">
        <v>17</v>
      </c>
      <c r="Q29" s="4"/>
      <c r="R29" s="21"/>
      <c r="S29" s="22"/>
    </row>
    <row r="30" spans="1:19" ht="18.95" customHeight="1" x14ac:dyDescent="0.25">
      <c r="A30" s="5">
        <v>18</v>
      </c>
      <c r="B30" s="4" t="s">
        <v>93</v>
      </c>
      <c r="C30" s="5" t="s">
        <v>97</v>
      </c>
      <c r="D30" s="11">
        <v>340000</v>
      </c>
      <c r="E30" s="48"/>
      <c r="F30" s="5">
        <v>18</v>
      </c>
      <c r="G30" s="4" t="s">
        <v>76</v>
      </c>
      <c r="H30" s="5" t="s">
        <v>139</v>
      </c>
      <c r="I30" s="11">
        <v>3250000</v>
      </c>
      <c r="K30" s="5">
        <v>18</v>
      </c>
      <c r="L30" s="4" t="s">
        <v>635</v>
      </c>
      <c r="M30" s="5" t="s">
        <v>625</v>
      </c>
      <c r="N30" s="19">
        <v>430000</v>
      </c>
      <c r="P30" s="5">
        <v>18</v>
      </c>
      <c r="Q30" s="4"/>
      <c r="R30" s="21"/>
      <c r="S30" s="22"/>
    </row>
    <row r="31" spans="1:19" ht="18.95" customHeight="1" x14ac:dyDescent="0.25">
      <c r="A31" s="5">
        <v>19</v>
      </c>
      <c r="B31" s="4" t="s">
        <v>63</v>
      </c>
      <c r="C31" s="5" t="s">
        <v>98</v>
      </c>
      <c r="D31" s="11">
        <v>3850000</v>
      </c>
      <c r="E31" s="48"/>
      <c r="F31" s="5">
        <v>19</v>
      </c>
      <c r="G31" s="4" t="s">
        <v>76</v>
      </c>
      <c r="H31" s="5" t="s">
        <v>140</v>
      </c>
      <c r="I31" s="11">
        <v>1820000</v>
      </c>
      <c r="K31" s="5">
        <v>19</v>
      </c>
      <c r="L31" s="4" t="s">
        <v>635</v>
      </c>
      <c r="M31" s="5" t="s">
        <v>627</v>
      </c>
      <c r="N31" s="11">
        <v>150000</v>
      </c>
      <c r="P31" s="5">
        <v>19</v>
      </c>
      <c r="Q31" s="4"/>
      <c r="R31" s="21"/>
      <c r="S31" s="22"/>
    </row>
    <row r="32" spans="1:19" ht="18.95" customHeight="1" x14ac:dyDescent="0.25">
      <c r="A32" s="5">
        <v>20</v>
      </c>
      <c r="B32" s="4" t="s">
        <v>64</v>
      </c>
      <c r="C32" s="5" t="s">
        <v>100</v>
      </c>
      <c r="D32" s="11">
        <v>1044000</v>
      </c>
      <c r="E32" s="48"/>
      <c r="F32" s="5">
        <v>20</v>
      </c>
      <c r="G32" s="4" t="s">
        <v>77</v>
      </c>
      <c r="H32" s="5" t="s">
        <v>141</v>
      </c>
      <c r="I32" s="11">
        <v>2452000</v>
      </c>
      <c r="K32" s="5">
        <v>20</v>
      </c>
      <c r="L32" s="4" t="s">
        <v>635</v>
      </c>
      <c r="M32" s="5" t="s">
        <v>617</v>
      </c>
      <c r="N32" s="11">
        <v>466500</v>
      </c>
      <c r="P32" s="5">
        <v>20</v>
      </c>
      <c r="Q32" s="4"/>
      <c r="R32" s="21"/>
      <c r="S32" s="22"/>
    </row>
    <row r="33" spans="1:19" ht="18.95" customHeight="1" x14ac:dyDescent="0.25">
      <c r="A33" s="5">
        <v>21</v>
      </c>
      <c r="B33" s="4" t="s">
        <v>101</v>
      </c>
      <c r="C33" s="5" t="s">
        <v>102</v>
      </c>
      <c r="D33" s="11">
        <v>600000</v>
      </c>
      <c r="E33" s="48"/>
      <c r="F33" s="5">
        <v>21</v>
      </c>
      <c r="G33" s="4" t="s">
        <v>77</v>
      </c>
      <c r="H33" s="5" t="s">
        <v>142</v>
      </c>
      <c r="I33" s="11">
        <v>150000</v>
      </c>
      <c r="K33" s="5">
        <v>21</v>
      </c>
      <c r="L33" s="4" t="s">
        <v>636</v>
      </c>
      <c r="M33" s="5" t="s">
        <v>622</v>
      </c>
      <c r="N33" s="11">
        <v>567000</v>
      </c>
      <c r="P33" s="5">
        <v>21</v>
      </c>
      <c r="Q33" s="46"/>
      <c r="R33" s="46"/>
      <c r="S33" s="12"/>
    </row>
    <row r="34" spans="1:19" ht="18.95" customHeight="1" x14ac:dyDescent="0.25">
      <c r="A34" s="5">
        <v>22</v>
      </c>
      <c r="B34" s="4" t="s">
        <v>72</v>
      </c>
      <c r="C34" s="5" t="s">
        <v>41</v>
      </c>
      <c r="D34" s="11">
        <v>709000</v>
      </c>
      <c r="E34" s="48"/>
      <c r="F34" s="5">
        <v>22</v>
      </c>
      <c r="G34" s="4" t="s">
        <v>77</v>
      </c>
      <c r="H34" s="5" t="s">
        <v>36</v>
      </c>
      <c r="I34" s="19">
        <v>3630000</v>
      </c>
      <c r="K34" s="5">
        <v>22</v>
      </c>
      <c r="L34" s="4" t="s">
        <v>636</v>
      </c>
      <c r="M34" s="5" t="s">
        <v>166</v>
      </c>
      <c r="N34" s="11">
        <v>2533000</v>
      </c>
      <c r="P34" s="5">
        <v>22</v>
      </c>
      <c r="Q34" s="4"/>
      <c r="R34" s="4"/>
      <c r="S34" s="4"/>
    </row>
    <row r="35" spans="1:19" ht="18.95" customHeight="1" x14ac:dyDescent="0.25">
      <c r="A35" s="5">
        <v>23</v>
      </c>
      <c r="B35" s="4" t="s">
        <v>72</v>
      </c>
      <c r="C35" s="5" t="s">
        <v>103</v>
      </c>
      <c r="D35" s="11">
        <v>2145000</v>
      </c>
      <c r="F35" s="5">
        <v>23</v>
      </c>
      <c r="G35" s="4" t="s">
        <v>78</v>
      </c>
      <c r="H35" s="5" t="s">
        <v>37</v>
      </c>
      <c r="I35" s="11">
        <v>600000</v>
      </c>
      <c r="K35" s="5">
        <v>23</v>
      </c>
      <c r="L35" s="4" t="s">
        <v>636</v>
      </c>
      <c r="M35" s="5" t="s">
        <v>628</v>
      </c>
      <c r="N35" s="11">
        <v>201000</v>
      </c>
      <c r="P35" s="5">
        <v>23</v>
      </c>
      <c r="Q35" s="4"/>
      <c r="R35" s="4"/>
      <c r="S35" s="4"/>
    </row>
    <row r="36" spans="1:19" ht="18.95" customHeight="1" x14ac:dyDescent="0.25">
      <c r="A36" s="5">
        <v>24</v>
      </c>
      <c r="B36" s="46"/>
      <c r="C36" s="46"/>
      <c r="D36" s="12"/>
      <c r="E36" s="16"/>
      <c r="F36" s="5">
        <v>24</v>
      </c>
      <c r="G36" s="4" t="s">
        <v>78</v>
      </c>
      <c r="H36" s="5" t="s">
        <v>38</v>
      </c>
      <c r="I36" s="11">
        <v>2100000</v>
      </c>
      <c r="K36" s="5">
        <v>24</v>
      </c>
      <c r="L36" s="4" t="s">
        <v>636</v>
      </c>
      <c r="M36" s="5" t="s">
        <v>623</v>
      </c>
      <c r="N36" s="11">
        <v>337000</v>
      </c>
      <c r="P36" s="5">
        <v>24</v>
      </c>
      <c r="Q36" s="4"/>
      <c r="R36" s="4"/>
      <c r="S36" s="4"/>
    </row>
    <row r="37" spans="1:19" ht="20.100000000000001" customHeight="1" x14ac:dyDescent="0.25">
      <c r="A37" s="5">
        <v>25</v>
      </c>
      <c r="B37" s="4"/>
      <c r="C37" s="4"/>
      <c r="D37" s="4"/>
      <c r="F37" s="5">
        <v>25</v>
      </c>
      <c r="G37" s="4" t="s">
        <v>78</v>
      </c>
      <c r="H37" s="5" t="s">
        <v>39</v>
      </c>
      <c r="I37" s="11">
        <v>138000</v>
      </c>
      <c r="J37" s="31"/>
      <c r="K37" s="5">
        <v>25</v>
      </c>
      <c r="L37" s="4" t="s">
        <v>636</v>
      </c>
      <c r="M37" s="5" t="s">
        <v>629</v>
      </c>
      <c r="N37" s="11">
        <v>1873000</v>
      </c>
      <c r="P37" s="5">
        <v>25</v>
      </c>
      <c r="Q37" s="4"/>
      <c r="R37" s="4"/>
      <c r="S37" s="4"/>
    </row>
    <row r="38" spans="1:19" ht="18" customHeight="1" x14ac:dyDescent="0.25">
      <c r="A38" s="5">
        <v>26</v>
      </c>
      <c r="B38" s="4"/>
      <c r="C38" s="4"/>
      <c r="D38" s="4"/>
      <c r="F38" s="5">
        <v>26</v>
      </c>
      <c r="G38" s="4"/>
      <c r="H38" s="3"/>
      <c r="I38" s="11"/>
      <c r="J38" s="31"/>
      <c r="K38" s="5">
        <v>26</v>
      </c>
      <c r="L38" s="44"/>
      <c r="M38" s="45"/>
      <c r="N38" s="12"/>
      <c r="P38" s="5">
        <v>26</v>
      </c>
      <c r="Q38" s="4"/>
      <c r="R38" s="4"/>
      <c r="S38" s="4"/>
    </row>
    <row r="39" spans="1:19" ht="18" customHeight="1" x14ac:dyDescent="0.25">
      <c r="A39" s="53" t="s">
        <v>40</v>
      </c>
      <c r="B39" s="54"/>
      <c r="C39" s="55"/>
      <c r="D39" s="12">
        <f>SUM(D13:D38)</f>
        <v>25519000</v>
      </c>
      <c r="E39" s="16"/>
      <c r="F39" s="53" t="s">
        <v>40</v>
      </c>
      <c r="G39" s="54"/>
      <c r="H39" s="55"/>
      <c r="I39" s="12">
        <f>SUM(I13:I38)</f>
        <v>26577000</v>
      </c>
      <c r="J39" s="31"/>
      <c r="K39" s="53" t="s">
        <v>40</v>
      </c>
      <c r="L39" s="54"/>
      <c r="M39" s="55"/>
      <c r="N39" s="12">
        <f>SUM(N13:N38)</f>
        <v>24303500</v>
      </c>
      <c r="P39" s="66" t="s">
        <v>40</v>
      </c>
      <c r="Q39" s="66"/>
      <c r="R39" s="66"/>
      <c r="S39" s="12">
        <f>SUM(S13:S38)</f>
        <v>16912500</v>
      </c>
    </row>
    <row r="40" spans="1:19" ht="18" customHeight="1" x14ac:dyDescent="0.25">
      <c r="A40" s="56" t="s">
        <v>1</v>
      </c>
      <c r="B40" s="57"/>
      <c r="C40" s="57"/>
      <c r="D40" s="58"/>
      <c r="E40" s="49"/>
      <c r="F40" s="56"/>
      <c r="G40" s="57"/>
      <c r="H40" s="57"/>
      <c r="I40" s="58"/>
      <c r="J40" s="31"/>
      <c r="K40" s="56" t="s">
        <v>1</v>
      </c>
      <c r="L40" s="57"/>
      <c r="M40" s="57"/>
      <c r="N40" s="58"/>
      <c r="P40" s="56" t="s">
        <v>1</v>
      </c>
      <c r="Q40" s="57"/>
      <c r="R40" s="57"/>
      <c r="S40" s="58"/>
    </row>
    <row r="41" spans="1:19" ht="18" customHeight="1" x14ac:dyDescent="0.25">
      <c r="A41" s="5">
        <v>1</v>
      </c>
      <c r="B41" s="4" t="s">
        <v>60</v>
      </c>
      <c r="C41" s="5" t="s">
        <v>65</v>
      </c>
      <c r="D41" s="11">
        <v>1537294</v>
      </c>
      <c r="E41" s="48"/>
      <c r="F41" s="5">
        <v>1</v>
      </c>
      <c r="G41" s="4" t="s">
        <v>73</v>
      </c>
      <c r="H41" s="5" t="s">
        <v>24</v>
      </c>
      <c r="I41" s="11">
        <v>876000</v>
      </c>
      <c r="J41" s="31"/>
      <c r="K41" s="5">
        <v>1</v>
      </c>
      <c r="L41" s="4" t="s">
        <v>613</v>
      </c>
      <c r="M41" s="5" t="s">
        <v>525</v>
      </c>
      <c r="N41" s="11">
        <v>580000</v>
      </c>
      <c r="P41" s="5">
        <v>1</v>
      </c>
      <c r="Q41" s="4" t="s">
        <v>79</v>
      </c>
      <c r="R41" s="3" t="s">
        <v>424</v>
      </c>
      <c r="S41" s="11">
        <v>762000</v>
      </c>
    </row>
    <row r="42" spans="1:19" ht="18" customHeight="1" x14ac:dyDescent="0.25">
      <c r="A42" s="5">
        <v>2</v>
      </c>
      <c r="B42" s="4" t="s">
        <v>68</v>
      </c>
      <c r="C42" s="5" t="s">
        <v>87</v>
      </c>
      <c r="D42" s="11">
        <v>889000</v>
      </c>
      <c r="E42" s="48"/>
      <c r="F42" s="5">
        <v>2</v>
      </c>
      <c r="G42" s="4" t="s">
        <v>74</v>
      </c>
      <c r="H42" s="5" t="s">
        <v>25</v>
      </c>
      <c r="I42" s="11">
        <v>1935000</v>
      </c>
      <c r="J42" s="31"/>
      <c r="K42" s="5">
        <v>2</v>
      </c>
      <c r="L42" s="4" t="s">
        <v>633</v>
      </c>
      <c r="M42" s="5" t="s">
        <v>87</v>
      </c>
      <c r="N42" s="11">
        <v>1228000</v>
      </c>
      <c r="P42" s="5">
        <v>2</v>
      </c>
      <c r="Q42" s="4" t="s">
        <v>79</v>
      </c>
      <c r="R42" s="3" t="s">
        <v>425</v>
      </c>
      <c r="S42" s="11">
        <v>436000</v>
      </c>
    </row>
    <row r="43" spans="1:19" ht="18" customHeight="1" x14ac:dyDescent="0.25">
      <c r="A43" s="5">
        <v>3</v>
      </c>
      <c r="B43" s="4" t="s">
        <v>70</v>
      </c>
      <c r="C43" s="5" t="s">
        <v>104</v>
      </c>
      <c r="D43" s="11">
        <v>1400000</v>
      </c>
      <c r="E43" s="48"/>
      <c r="F43" s="5">
        <v>3</v>
      </c>
      <c r="G43" s="4" t="s">
        <v>75</v>
      </c>
      <c r="H43" s="5" t="s">
        <v>34</v>
      </c>
      <c r="I43" s="11">
        <v>1246000</v>
      </c>
      <c r="J43" s="31"/>
      <c r="K43" s="5">
        <v>3</v>
      </c>
      <c r="L43" s="4" t="s">
        <v>634</v>
      </c>
      <c r="M43" s="5" t="s">
        <v>55</v>
      </c>
      <c r="N43" s="11">
        <v>500000</v>
      </c>
      <c r="P43" s="5">
        <v>3</v>
      </c>
      <c r="Q43" s="4" t="s">
        <v>80</v>
      </c>
      <c r="R43" s="3" t="s">
        <v>53</v>
      </c>
      <c r="S43" s="11">
        <v>1935000</v>
      </c>
    </row>
    <row r="44" spans="1:19" ht="18" customHeight="1" x14ac:dyDescent="0.25">
      <c r="A44" s="5">
        <v>4</v>
      </c>
      <c r="B44" s="4" t="s">
        <v>62</v>
      </c>
      <c r="C44" s="5" t="s">
        <v>55</v>
      </c>
      <c r="D44" s="11">
        <v>475000</v>
      </c>
      <c r="E44" s="48"/>
      <c r="F44" s="5">
        <v>4</v>
      </c>
      <c r="G44" s="4" t="s">
        <v>75</v>
      </c>
      <c r="H44" s="5" t="s">
        <v>26</v>
      </c>
      <c r="I44" s="11">
        <v>1612500</v>
      </c>
      <c r="J44" s="31"/>
      <c r="K44" s="5">
        <v>4</v>
      </c>
      <c r="L44" s="4" t="s">
        <v>634</v>
      </c>
      <c r="M44" s="5" t="s">
        <v>57</v>
      </c>
      <c r="N44" s="11">
        <v>100000</v>
      </c>
      <c r="P44" s="5">
        <v>4</v>
      </c>
      <c r="Q44" s="4" t="s">
        <v>80</v>
      </c>
      <c r="R44" s="3" t="s">
        <v>428</v>
      </c>
      <c r="S44" s="11">
        <v>740000</v>
      </c>
    </row>
    <row r="45" spans="1:19" ht="18" customHeight="1" x14ac:dyDescent="0.25">
      <c r="A45" s="5">
        <v>5</v>
      </c>
      <c r="B45" s="4" t="s">
        <v>62</v>
      </c>
      <c r="C45" s="5" t="s">
        <v>57</v>
      </c>
      <c r="D45" s="11">
        <v>200000</v>
      </c>
      <c r="E45" s="48"/>
      <c r="F45" s="5"/>
      <c r="G45" s="4" t="s">
        <v>76</v>
      </c>
      <c r="H45" s="5" t="s">
        <v>35</v>
      </c>
      <c r="I45" s="11">
        <v>1040000</v>
      </c>
      <c r="J45" s="31"/>
      <c r="K45" s="5">
        <v>5</v>
      </c>
      <c r="L45" s="4" t="s">
        <v>635</v>
      </c>
      <c r="M45" s="5" t="s">
        <v>626</v>
      </c>
      <c r="N45" s="11">
        <v>1040000</v>
      </c>
      <c r="P45" s="5">
        <v>5</v>
      </c>
      <c r="Q45" s="4" t="s">
        <v>58</v>
      </c>
      <c r="R45" s="3" t="s">
        <v>426</v>
      </c>
      <c r="S45" s="11">
        <v>1115000</v>
      </c>
    </row>
    <row r="46" spans="1:19" ht="18" customHeight="1" x14ac:dyDescent="0.25">
      <c r="A46" s="5">
        <v>6</v>
      </c>
      <c r="B46" s="4" t="s">
        <v>62</v>
      </c>
      <c r="C46" s="5" t="s">
        <v>105</v>
      </c>
      <c r="D46" s="11">
        <v>1860000</v>
      </c>
      <c r="E46" s="48"/>
      <c r="F46" s="5">
        <v>5</v>
      </c>
      <c r="G46" s="4" t="s">
        <v>76</v>
      </c>
      <c r="H46" s="5" t="s">
        <v>27</v>
      </c>
      <c r="I46" s="11">
        <v>1612500</v>
      </c>
      <c r="J46" s="31"/>
      <c r="K46" s="5">
        <v>6</v>
      </c>
      <c r="L46" s="4" t="s">
        <v>633</v>
      </c>
      <c r="M46" s="5" t="s">
        <v>630</v>
      </c>
      <c r="N46" s="11">
        <v>1335000</v>
      </c>
      <c r="P46" s="5">
        <v>6</v>
      </c>
      <c r="Q46" s="4" t="s">
        <v>58</v>
      </c>
      <c r="R46" s="3" t="s">
        <v>427</v>
      </c>
      <c r="S46" s="11">
        <v>60000</v>
      </c>
    </row>
    <row r="47" spans="1:19" ht="18" customHeight="1" x14ac:dyDescent="0.25">
      <c r="A47" s="5">
        <v>7</v>
      </c>
      <c r="B47" s="4" t="s">
        <v>62</v>
      </c>
      <c r="C47" s="5" t="s">
        <v>106</v>
      </c>
      <c r="D47" s="11">
        <v>75000</v>
      </c>
      <c r="E47" s="48"/>
      <c r="F47" s="5">
        <v>6</v>
      </c>
      <c r="G47" s="4" t="s">
        <v>77</v>
      </c>
      <c r="H47" s="5" t="s">
        <v>28</v>
      </c>
      <c r="I47" s="11">
        <v>1612500</v>
      </c>
      <c r="J47" s="31"/>
      <c r="K47" s="5">
        <v>7</v>
      </c>
      <c r="L47" s="4" t="s">
        <v>634</v>
      </c>
      <c r="M47" s="5" t="s">
        <v>530</v>
      </c>
      <c r="N47" s="11">
        <v>1335000</v>
      </c>
      <c r="P47" s="5">
        <v>7</v>
      </c>
      <c r="Q47" s="4" t="s">
        <v>58</v>
      </c>
      <c r="R47" s="3" t="s">
        <v>54</v>
      </c>
      <c r="S47" s="11">
        <v>1290000</v>
      </c>
    </row>
    <row r="48" spans="1:19" ht="18" customHeight="1" x14ac:dyDescent="0.25">
      <c r="A48" s="5">
        <v>8</v>
      </c>
      <c r="B48" s="4" t="s">
        <v>63</v>
      </c>
      <c r="C48" s="5" t="s">
        <v>107</v>
      </c>
      <c r="D48" s="11">
        <v>1950000</v>
      </c>
      <c r="E48" s="48"/>
      <c r="F48" s="5">
        <v>7</v>
      </c>
      <c r="G48" s="4" t="s">
        <v>77</v>
      </c>
      <c r="H48" s="5" t="s">
        <v>29</v>
      </c>
      <c r="I48" s="11">
        <v>1060000</v>
      </c>
      <c r="J48" s="31"/>
      <c r="K48" s="5">
        <v>8</v>
      </c>
      <c r="L48" s="4" t="s">
        <v>635</v>
      </c>
      <c r="M48" s="5" t="s">
        <v>631</v>
      </c>
      <c r="N48" s="11">
        <v>1120000</v>
      </c>
      <c r="P48" s="5">
        <v>8</v>
      </c>
      <c r="Q48" s="4"/>
      <c r="R48" s="4"/>
      <c r="S48" s="4"/>
    </row>
    <row r="49" spans="1:19" ht="18" customHeight="1" x14ac:dyDescent="0.25">
      <c r="A49" s="5">
        <v>9</v>
      </c>
      <c r="B49" s="4" t="s">
        <v>93</v>
      </c>
      <c r="C49" s="5" t="s">
        <v>95</v>
      </c>
      <c r="D49" s="11">
        <v>916000</v>
      </c>
      <c r="E49" s="48"/>
      <c r="F49" s="5">
        <v>8</v>
      </c>
      <c r="G49" s="4" t="s">
        <v>77</v>
      </c>
      <c r="H49" s="5" t="s">
        <v>33</v>
      </c>
      <c r="I49" s="11">
        <v>52000</v>
      </c>
      <c r="J49" s="31"/>
      <c r="K49" s="5">
        <v>9</v>
      </c>
      <c r="L49" s="4" t="s">
        <v>636</v>
      </c>
      <c r="M49" s="5" t="s">
        <v>632</v>
      </c>
      <c r="N49" s="11">
        <v>1480000</v>
      </c>
      <c r="P49" s="5">
        <v>9</v>
      </c>
      <c r="Q49" s="4"/>
      <c r="R49" s="3"/>
      <c r="S49" s="22"/>
    </row>
    <row r="50" spans="1:19" ht="18" customHeight="1" x14ac:dyDescent="0.25">
      <c r="A50" s="5">
        <v>10</v>
      </c>
      <c r="B50" s="4" t="s">
        <v>93</v>
      </c>
      <c r="C50" s="5" t="s">
        <v>99</v>
      </c>
      <c r="D50" s="11">
        <v>195000</v>
      </c>
      <c r="E50" s="48"/>
      <c r="F50" s="5">
        <v>9</v>
      </c>
      <c r="G50" s="4" t="s">
        <v>78</v>
      </c>
      <c r="H50" s="5" t="s">
        <v>30</v>
      </c>
      <c r="I50" s="11">
        <v>600000</v>
      </c>
      <c r="K50" s="5">
        <v>10</v>
      </c>
      <c r="L50" s="4" t="s">
        <v>636</v>
      </c>
      <c r="M50" s="5" t="s">
        <v>366</v>
      </c>
      <c r="N50" s="11">
        <v>75000</v>
      </c>
      <c r="P50" s="5">
        <v>10</v>
      </c>
      <c r="Q50" s="4"/>
      <c r="R50" s="3"/>
      <c r="S50" s="22"/>
    </row>
    <row r="51" spans="1:19" ht="18" customHeight="1" x14ac:dyDescent="0.25">
      <c r="A51" s="5">
        <v>11</v>
      </c>
      <c r="B51" s="4" t="s">
        <v>101</v>
      </c>
      <c r="C51" s="5" t="s">
        <v>56</v>
      </c>
      <c r="D51" s="11">
        <v>920000</v>
      </c>
      <c r="E51" s="48"/>
      <c r="F51" s="5">
        <v>10</v>
      </c>
      <c r="G51" s="4" t="s">
        <v>78</v>
      </c>
      <c r="H51" s="5" t="s">
        <v>31</v>
      </c>
      <c r="I51" s="11">
        <v>588000</v>
      </c>
      <c r="K51" s="5">
        <v>11</v>
      </c>
      <c r="L51" s="4"/>
      <c r="M51" s="5"/>
      <c r="N51" s="11"/>
      <c r="P51" s="5">
        <v>11</v>
      </c>
      <c r="Q51" s="4"/>
      <c r="R51" s="3"/>
      <c r="S51" s="11"/>
    </row>
    <row r="52" spans="1:19" ht="18" customHeight="1" x14ac:dyDescent="0.25">
      <c r="A52" s="5">
        <v>12</v>
      </c>
      <c r="B52" s="4" t="s">
        <v>64</v>
      </c>
      <c r="C52" s="5" t="s">
        <v>108</v>
      </c>
      <c r="D52" s="11">
        <v>1835000</v>
      </c>
      <c r="E52" s="48"/>
      <c r="F52" s="5">
        <v>11</v>
      </c>
      <c r="G52" s="4" t="s">
        <v>78</v>
      </c>
      <c r="H52" s="5" t="s">
        <v>32</v>
      </c>
      <c r="I52" s="11">
        <v>1335000</v>
      </c>
      <c r="K52" s="5">
        <v>12</v>
      </c>
      <c r="L52" s="4"/>
      <c r="M52" s="4"/>
      <c r="N52" s="4"/>
      <c r="P52" s="5">
        <v>12</v>
      </c>
      <c r="Q52" s="4"/>
      <c r="R52" s="4"/>
      <c r="S52" s="4"/>
    </row>
    <row r="53" spans="1:19" ht="18" customHeight="1" x14ac:dyDescent="0.25">
      <c r="A53" s="5">
        <v>13</v>
      </c>
      <c r="B53" s="4" t="s">
        <v>72</v>
      </c>
      <c r="C53" s="5" t="s">
        <v>109</v>
      </c>
      <c r="D53" s="11">
        <v>1008000</v>
      </c>
      <c r="E53" s="48"/>
      <c r="F53" s="5"/>
      <c r="G53" s="4"/>
      <c r="H53" s="18"/>
      <c r="I53" s="11"/>
      <c r="K53" s="5">
        <v>13</v>
      </c>
      <c r="L53" s="4"/>
      <c r="M53" s="4"/>
      <c r="N53" s="4"/>
      <c r="P53" s="5">
        <v>13</v>
      </c>
      <c r="Q53" s="4"/>
      <c r="R53" s="4"/>
      <c r="S53" s="4"/>
    </row>
    <row r="54" spans="1:19" ht="18" customHeight="1" x14ac:dyDescent="0.25">
      <c r="A54" s="5">
        <v>14</v>
      </c>
      <c r="B54" s="4" t="s">
        <v>72</v>
      </c>
      <c r="C54" s="5" t="s">
        <v>110</v>
      </c>
      <c r="D54" s="11">
        <v>225000</v>
      </c>
      <c r="E54" s="48"/>
      <c r="F54" s="5"/>
      <c r="G54" s="46"/>
      <c r="H54" s="46"/>
      <c r="I54" s="12"/>
      <c r="K54" s="5">
        <v>14</v>
      </c>
      <c r="L54" s="4"/>
      <c r="M54" s="4"/>
      <c r="N54" s="4"/>
      <c r="P54" s="5">
        <v>14</v>
      </c>
      <c r="Q54" s="4"/>
      <c r="R54" s="4"/>
      <c r="S54" s="4"/>
    </row>
    <row r="55" spans="1:19" ht="18" customHeight="1" x14ac:dyDescent="0.25">
      <c r="A55" s="5">
        <v>15</v>
      </c>
      <c r="B55" s="4"/>
      <c r="C55" s="4"/>
      <c r="D55" s="4"/>
      <c r="E55" s="48"/>
      <c r="F55" s="5"/>
      <c r="G55" s="4"/>
      <c r="H55" s="4"/>
      <c r="I55" s="4"/>
      <c r="K55" s="5">
        <v>15</v>
      </c>
      <c r="L55" s="4"/>
      <c r="M55" s="4"/>
      <c r="N55" s="4"/>
      <c r="P55" s="5">
        <v>15</v>
      </c>
      <c r="Q55" s="4"/>
      <c r="R55" s="4"/>
      <c r="S55" s="4"/>
    </row>
    <row r="56" spans="1:19" ht="18" customHeight="1" x14ac:dyDescent="0.25">
      <c r="A56" s="5">
        <v>16</v>
      </c>
      <c r="B56" s="4"/>
      <c r="C56" s="3"/>
      <c r="D56" s="11"/>
      <c r="E56" s="48"/>
      <c r="F56" s="5"/>
      <c r="G56" s="4"/>
      <c r="H56" s="4"/>
      <c r="I56" s="4"/>
      <c r="K56" s="5">
        <v>16</v>
      </c>
      <c r="L56" s="4"/>
      <c r="M56" s="4"/>
      <c r="N56" s="4"/>
      <c r="P56" s="5">
        <v>16</v>
      </c>
      <c r="Q56" s="4"/>
      <c r="R56" s="4"/>
      <c r="S56" s="4"/>
    </row>
    <row r="57" spans="1:19" ht="18" customHeight="1" x14ac:dyDescent="0.25">
      <c r="A57" s="53" t="s">
        <v>40</v>
      </c>
      <c r="B57" s="54"/>
      <c r="C57" s="55"/>
      <c r="D57" s="12">
        <f>SUM(D41:D56)</f>
        <v>13485294</v>
      </c>
      <c r="E57" s="16"/>
      <c r="F57" s="53" t="s">
        <v>40</v>
      </c>
      <c r="G57" s="54"/>
      <c r="H57" s="55"/>
      <c r="I57" s="12">
        <f>SUM(I41:I56)</f>
        <v>13569500</v>
      </c>
      <c r="K57" s="53" t="s">
        <v>40</v>
      </c>
      <c r="L57" s="54"/>
      <c r="M57" s="55"/>
      <c r="N57" s="12">
        <f>SUM(N41:N56)</f>
        <v>8793000</v>
      </c>
      <c r="P57" s="53" t="s">
        <v>40</v>
      </c>
      <c r="Q57" s="54"/>
      <c r="R57" s="55"/>
      <c r="S57" s="12">
        <f>SUM(S41:S56)</f>
        <v>6338000</v>
      </c>
    </row>
    <row r="58" spans="1:19" ht="18" customHeight="1" x14ac:dyDescent="0.25">
      <c r="A58" s="56" t="s">
        <v>3</v>
      </c>
      <c r="B58" s="57"/>
      <c r="C58" s="57"/>
      <c r="D58" s="43"/>
      <c r="E58" s="49"/>
      <c r="F58" s="56" t="s">
        <v>3</v>
      </c>
      <c r="G58" s="57"/>
      <c r="H58" s="57"/>
      <c r="I58" s="58"/>
      <c r="K58" s="56" t="s">
        <v>3</v>
      </c>
      <c r="L58" s="57"/>
      <c r="M58" s="57"/>
      <c r="N58" s="43"/>
      <c r="P58" s="56" t="s">
        <v>3</v>
      </c>
      <c r="Q58" s="57"/>
      <c r="R58" s="57"/>
      <c r="S58" s="43"/>
    </row>
    <row r="59" spans="1:19" ht="18" customHeight="1" x14ac:dyDescent="0.25">
      <c r="A59" s="6">
        <v>1</v>
      </c>
      <c r="B59" s="7" t="s">
        <v>70</v>
      </c>
      <c r="C59" s="6" t="s">
        <v>111</v>
      </c>
      <c r="D59" s="11">
        <v>380000</v>
      </c>
      <c r="E59" s="48"/>
      <c r="F59" s="6">
        <v>1</v>
      </c>
      <c r="G59" s="4" t="s">
        <v>76</v>
      </c>
      <c r="H59" s="5" t="s">
        <v>138</v>
      </c>
      <c r="I59" s="11">
        <v>570000</v>
      </c>
      <c r="K59" s="6">
        <v>1</v>
      </c>
      <c r="L59" s="4" t="s">
        <v>633</v>
      </c>
      <c r="M59" s="5" t="s">
        <v>637</v>
      </c>
      <c r="N59" s="11">
        <v>380000</v>
      </c>
      <c r="P59" s="6">
        <v>1</v>
      </c>
      <c r="Q59" s="7" t="s">
        <v>80</v>
      </c>
      <c r="R59" s="3" t="s">
        <v>48</v>
      </c>
      <c r="S59" s="11">
        <v>570000</v>
      </c>
    </row>
    <row r="60" spans="1:19" ht="18" customHeight="1" x14ac:dyDescent="0.25">
      <c r="A60" s="6">
        <v>2</v>
      </c>
      <c r="B60" s="7" t="s">
        <v>70</v>
      </c>
      <c r="C60" s="6" t="s">
        <v>112</v>
      </c>
      <c r="D60" s="11">
        <v>26000</v>
      </c>
      <c r="E60" s="48"/>
      <c r="F60" s="6">
        <v>2</v>
      </c>
      <c r="G60" s="7"/>
      <c r="H60" s="9"/>
      <c r="I60" s="11"/>
      <c r="K60" s="6">
        <v>2</v>
      </c>
      <c r="L60" s="4" t="s">
        <v>634</v>
      </c>
      <c r="M60" s="5" t="s">
        <v>291</v>
      </c>
      <c r="N60" s="11">
        <v>760000</v>
      </c>
      <c r="P60" s="6">
        <v>2</v>
      </c>
      <c r="Q60" s="7" t="s">
        <v>58</v>
      </c>
      <c r="R60" s="3" t="s">
        <v>48</v>
      </c>
      <c r="S60" s="11">
        <v>380000</v>
      </c>
    </row>
    <row r="61" spans="1:19" ht="18" customHeight="1" x14ac:dyDescent="0.25">
      <c r="A61" s="6">
        <v>3</v>
      </c>
      <c r="B61" s="4" t="s">
        <v>63</v>
      </c>
      <c r="C61" s="5" t="s">
        <v>111</v>
      </c>
      <c r="D61" s="11">
        <v>380000</v>
      </c>
      <c r="E61" s="48"/>
      <c r="F61" s="6">
        <v>3</v>
      </c>
      <c r="G61" s="4"/>
      <c r="H61" s="3"/>
      <c r="I61" s="11"/>
      <c r="K61" s="6">
        <v>3</v>
      </c>
      <c r="L61" s="4" t="s">
        <v>636</v>
      </c>
      <c r="M61" s="5" t="s">
        <v>637</v>
      </c>
      <c r="N61" s="11">
        <v>38000</v>
      </c>
      <c r="P61" s="6">
        <v>3</v>
      </c>
      <c r="Q61" s="4"/>
      <c r="R61" s="3"/>
      <c r="S61" s="11"/>
    </row>
    <row r="62" spans="1:19" ht="18" customHeight="1" x14ac:dyDescent="0.25">
      <c r="A62" s="6">
        <v>4</v>
      </c>
      <c r="B62" s="4" t="s">
        <v>72</v>
      </c>
      <c r="C62" s="5" t="s">
        <v>113</v>
      </c>
      <c r="D62" s="11">
        <v>760000</v>
      </c>
      <c r="E62" s="48"/>
      <c r="F62" s="6">
        <v>4</v>
      </c>
      <c r="G62" s="4"/>
      <c r="H62" s="3"/>
      <c r="I62" s="11"/>
      <c r="K62" s="6">
        <v>4</v>
      </c>
      <c r="L62" s="4"/>
      <c r="M62" s="3"/>
      <c r="N62" s="11"/>
      <c r="P62" s="6">
        <v>4</v>
      </c>
      <c r="Q62" s="4"/>
      <c r="R62" s="3"/>
      <c r="S62" s="11"/>
    </row>
    <row r="63" spans="1:19" ht="18" customHeight="1" x14ac:dyDescent="0.25">
      <c r="A63" s="6">
        <v>5</v>
      </c>
      <c r="B63" s="4"/>
      <c r="C63" s="3"/>
      <c r="D63" s="11"/>
      <c r="E63" s="48"/>
      <c r="F63" s="6">
        <v>5</v>
      </c>
      <c r="G63" s="4"/>
      <c r="H63" s="3"/>
      <c r="I63" s="11"/>
      <c r="K63" s="6">
        <v>5</v>
      </c>
      <c r="L63" s="4"/>
      <c r="M63" s="3"/>
      <c r="N63" s="11"/>
      <c r="P63" s="6">
        <v>5</v>
      </c>
      <c r="Q63" s="4"/>
      <c r="R63" s="3"/>
      <c r="S63" s="11"/>
    </row>
    <row r="64" spans="1:19" ht="18" customHeight="1" x14ac:dyDescent="0.25">
      <c r="A64" s="53" t="s">
        <v>40</v>
      </c>
      <c r="B64" s="54"/>
      <c r="C64" s="55"/>
      <c r="D64" s="12">
        <f>SUM(D59:D63)</f>
        <v>1546000</v>
      </c>
      <c r="E64" s="16"/>
      <c r="F64" s="53" t="s">
        <v>40</v>
      </c>
      <c r="G64" s="54"/>
      <c r="H64" s="55"/>
      <c r="I64" s="12">
        <f>SUM(I59:I63)</f>
        <v>570000</v>
      </c>
      <c r="K64" s="53" t="s">
        <v>40</v>
      </c>
      <c r="L64" s="54"/>
      <c r="M64" s="55"/>
      <c r="N64" s="12">
        <f>SUM(N59:N63)</f>
        <v>1178000</v>
      </c>
      <c r="P64" s="53" t="s">
        <v>40</v>
      </c>
      <c r="Q64" s="54"/>
      <c r="R64" s="55"/>
      <c r="S64" s="12">
        <f>SUM(S59:S63)</f>
        <v>950000</v>
      </c>
    </row>
    <row r="65" spans="1:19" ht="18" customHeight="1" x14ac:dyDescent="0.25">
      <c r="A65" s="56" t="s">
        <v>5</v>
      </c>
      <c r="B65" s="57"/>
      <c r="C65" s="57"/>
      <c r="D65" s="43"/>
      <c r="E65" s="49"/>
      <c r="F65" s="56" t="s">
        <v>5</v>
      </c>
      <c r="G65" s="57"/>
      <c r="H65" s="57"/>
      <c r="I65" s="58"/>
      <c r="K65" s="56" t="s">
        <v>5</v>
      </c>
      <c r="L65" s="57"/>
      <c r="M65" s="57"/>
      <c r="N65" s="43"/>
      <c r="P65" s="56" t="s">
        <v>5</v>
      </c>
      <c r="Q65" s="57"/>
      <c r="R65" s="57"/>
      <c r="S65" s="43"/>
    </row>
    <row r="66" spans="1:19" ht="18" customHeight="1" x14ac:dyDescent="0.25">
      <c r="A66" s="5">
        <v>1</v>
      </c>
      <c r="B66" s="4" t="s">
        <v>122</v>
      </c>
      <c r="C66" s="5" t="s">
        <v>114</v>
      </c>
      <c r="D66" s="11">
        <v>3484800</v>
      </c>
      <c r="E66" s="48"/>
      <c r="F66" s="5"/>
      <c r="G66" s="4"/>
      <c r="H66" s="3"/>
      <c r="I66" s="11"/>
      <c r="K66" s="5">
        <v>1</v>
      </c>
      <c r="L66" s="4"/>
      <c r="M66" s="3"/>
      <c r="N66" s="11"/>
      <c r="P66" s="5">
        <v>1</v>
      </c>
      <c r="Q66" s="4"/>
      <c r="R66" s="3"/>
      <c r="S66" s="11"/>
    </row>
    <row r="67" spans="1:19" ht="18" customHeight="1" x14ac:dyDescent="0.25">
      <c r="A67" s="5">
        <v>2</v>
      </c>
      <c r="B67" s="4" t="s">
        <v>61</v>
      </c>
      <c r="C67" s="5" t="s">
        <v>115</v>
      </c>
      <c r="D67" s="11">
        <v>151500</v>
      </c>
      <c r="E67" s="48"/>
      <c r="F67" s="5"/>
      <c r="G67" s="4"/>
      <c r="H67" s="3"/>
      <c r="I67" s="11"/>
      <c r="K67" s="5">
        <v>2</v>
      </c>
      <c r="L67" s="4"/>
      <c r="M67" s="3"/>
      <c r="N67" s="11"/>
      <c r="P67" s="5">
        <v>2</v>
      </c>
      <c r="Q67" s="4"/>
      <c r="R67" s="3"/>
      <c r="S67" s="11"/>
    </row>
    <row r="68" spans="1:19" ht="18" customHeight="1" x14ac:dyDescent="0.25">
      <c r="A68" s="5">
        <v>3</v>
      </c>
      <c r="B68" s="4"/>
      <c r="C68" s="3"/>
      <c r="D68" s="11"/>
      <c r="E68" s="48"/>
      <c r="F68" s="5"/>
      <c r="G68" s="4"/>
      <c r="H68" s="3"/>
      <c r="I68" s="11"/>
      <c r="K68" s="5">
        <v>3</v>
      </c>
      <c r="L68" s="4"/>
      <c r="M68" s="3"/>
      <c r="N68" s="11"/>
      <c r="P68" s="5">
        <v>3</v>
      </c>
      <c r="Q68" s="4"/>
      <c r="R68" s="3"/>
      <c r="S68" s="11"/>
    </row>
    <row r="69" spans="1:19" ht="18" customHeight="1" x14ac:dyDescent="0.25">
      <c r="A69" s="53" t="s">
        <v>40</v>
      </c>
      <c r="B69" s="54"/>
      <c r="C69" s="55"/>
      <c r="D69" s="12">
        <f>SUM(D66:D68)</f>
        <v>3636300</v>
      </c>
      <c r="E69" s="16"/>
      <c r="F69" s="53" t="s">
        <v>40</v>
      </c>
      <c r="G69" s="54"/>
      <c r="H69" s="55"/>
      <c r="I69" s="12">
        <f>SUM(I66:I68)</f>
        <v>0</v>
      </c>
      <c r="K69" s="53" t="s">
        <v>40</v>
      </c>
      <c r="L69" s="54"/>
      <c r="M69" s="55"/>
      <c r="N69" s="12">
        <f>SUM(N66:N68)</f>
        <v>0</v>
      </c>
      <c r="P69" s="53" t="s">
        <v>40</v>
      </c>
      <c r="Q69" s="54"/>
      <c r="R69" s="55"/>
      <c r="S69" s="12">
        <f>SUM(S66:S68)</f>
        <v>0</v>
      </c>
    </row>
    <row r="70" spans="1:19" ht="18" customHeight="1" x14ac:dyDescent="0.25">
      <c r="A70" s="56" t="s">
        <v>2</v>
      </c>
      <c r="B70" s="57"/>
      <c r="C70" s="57"/>
      <c r="D70" s="43"/>
      <c r="E70" s="49"/>
      <c r="F70" s="56" t="s">
        <v>2</v>
      </c>
      <c r="G70" s="57"/>
      <c r="H70" s="57"/>
      <c r="I70" s="58"/>
      <c r="K70" s="56" t="s">
        <v>2</v>
      </c>
      <c r="L70" s="57"/>
      <c r="M70" s="57"/>
      <c r="N70" s="43"/>
      <c r="P70" s="56" t="s">
        <v>2</v>
      </c>
      <c r="Q70" s="57"/>
      <c r="R70" s="57"/>
      <c r="S70" s="43"/>
    </row>
    <row r="71" spans="1:19" ht="18" customHeight="1" x14ac:dyDescent="0.25">
      <c r="A71" s="5">
        <v>1</v>
      </c>
      <c r="B71" s="4" t="s">
        <v>121</v>
      </c>
      <c r="C71" s="5" t="s">
        <v>116</v>
      </c>
      <c r="D71" s="11">
        <v>382000</v>
      </c>
      <c r="E71" s="48"/>
      <c r="F71" s="5"/>
      <c r="G71" s="4"/>
      <c r="H71" s="3"/>
      <c r="I71" s="11"/>
      <c r="K71" s="5">
        <v>1</v>
      </c>
      <c r="L71" s="4"/>
      <c r="M71" s="3"/>
      <c r="N71" s="11"/>
      <c r="P71" s="5">
        <v>1</v>
      </c>
      <c r="Q71" s="4"/>
      <c r="R71" s="3"/>
      <c r="S71" s="11"/>
    </row>
    <row r="72" spans="1:19" ht="18" customHeight="1" x14ac:dyDescent="0.25">
      <c r="A72" s="5">
        <v>2</v>
      </c>
      <c r="B72" s="4" t="s">
        <v>121</v>
      </c>
      <c r="C72" s="5" t="s">
        <v>117</v>
      </c>
      <c r="D72" s="11">
        <v>350000</v>
      </c>
      <c r="E72" s="48"/>
      <c r="F72" s="5"/>
      <c r="G72" s="4"/>
      <c r="H72" s="3"/>
      <c r="I72" s="11"/>
      <c r="K72" s="5">
        <v>2</v>
      </c>
      <c r="L72" s="4"/>
      <c r="M72" s="3"/>
      <c r="N72" s="11"/>
      <c r="P72" s="5">
        <v>2</v>
      </c>
      <c r="Q72" s="4"/>
      <c r="R72" s="3"/>
      <c r="S72" s="11"/>
    </row>
    <row r="73" spans="1:19" ht="18" customHeight="1" x14ac:dyDescent="0.25">
      <c r="A73" s="5">
        <v>3</v>
      </c>
      <c r="B73" s="4" t="s">
        <v>62</v>
      </c>
      <c r="C73" s="5" t="s">
        <v>118</v>
      </c>
      <c r="D73" s="11">
        <v>150000</v>
      </c>
      <c r="E73" s="48"/>
      <c r="F73" s="5"/>
      <c r="G73" s="4"/>
      <c r="H73" s="3"/>
      <c r="I73" s="11"/>
      <c r="K73" s="5">
        <v>3</v>
      </c>
      <c r="L73" s="4"/>
      <c r="M73" s="3"/>
      <c r="N73" s="11"/>
      <c r="P73" s="5">
        <v>3</v>
      </c>
      <c r="Q73" s="4"/>
      <c r="R73" s="3"/>
      <c r="S73" s="11"/>
    </row>
    <row r="74" spans="1:19" ht="18" customHeight="1" x14ac:dyDescent="0.25">
      <c r="A74" s="53" t="s">
        <v>40</v>
      </c>
      <c r="B74" s="54"/>
      <c r="C74" s="55"/>
      <c r="D74" s="12">
        <f>SUM(D71:D73)</f>
        <v>882000</v>
      </c>
      <c r="E74" s="16"/>
      <c r="F74" s="53" t="s">
        <v>40</v>
      </c>
      <c r="G74" s="54"/>
      <c r="H74" s="55"/>
      <c r="I74" s="12">
        <f>SUM(I71:I73)</f>
        <v>0</v>
      </c>
      <c r="K74" s="53" t="s">
        <v>40</v>
      </c>
      <c r="L74" s="54"/>
      <c r="M74" s="55"/>
      <c r="N74" s="12">
        <f>SUM(N71:N73)</f>
        <v>0</v>
      </c>
      <c r="P74" s="53" t="s">
        <v>40</v>
      </c>
      <c r="Q74" s="54"/>
      <c r="R74" s="55"/>
      <c r="S74" s="12">
        <f>SUM(S71:S73)</f>
        <v>0</v>
      </c>
    </row>
    <row r="75" spans="1:19" ht="18" customHeight="1" x14ac:dyDescent="0.25">
      <c r="A75" s="56" t="s">
        <v>4</v>
      </c>
      <c r="B75" s="57"/>
      <c r="C75" s="57"/>
      <c r="D75" s="43"/>
      <c r="E75" s="49"/>
      <c r="F75" s="56" t="s">
        <v>4</v>
      </c>
      <c r="G75" s="57"/>
      <c r="H75" s="57"/>
      <c r="I75" s="58"/>
      <c r="K75" s="56" t="s">
        <v>4</v>
      </c>
      <c r="L75" s="57"/>
      <c r="M75" s="57"/>
      <c r="N75" s="43"/>
      <c r="P75" s="56" t="s">
        <v>4</v>
      </c>
      <c r="Q75" s="57"/>
      <c r="R75" s="57"/>
      <c r="S75" s="43"/>
    </row>
    <row r="76" spans="1:19" ht="18" customHeight="1" x14ac:dyDescent="0.25">
      <c r="A76" s="5">
        <v>1</v>
      </c>
      <c r="B76" s="4" t="s">
        <v>61</v>
      </c>
      <c r="C76" s="5" t="s">
        <v>119</v>
      </c>
      <c r="D76" s="11">
        <v>33000</v>
      </c>
      <c r="E76" s="48"/>
      <c r="F76" s="5"/>
      <c r="G76" s="4"/>
      <c r="H76" s="3"/>
      <c r="I76" s="11"/>
      <c r="K76" s="5">
        <v>1</v>
      </c>
      <c r="L76" s="4"/>
      <c r="M76" s="3"/>
      <c r="N76" s="11"/>
      <c r="P76" s="5">
        <v>1</v>
      </c>
      <c r="Q76" s="4"/>
      <c r="R76" s="3"/>
      <c r="S76" s="11"/>
    </row>
    <row r="77" spans="1:19" ht="18" customHeight="1" x14ac:dyDescent="0.25">
      <c r="A77" s="5">
        <v>2</v>
      </c>
      <c r="B77" s="4" t="s">
        <v>70</v>
      </c>
      <c r="C77" s="5" t="s">
        <v>120</v>
      </c>
      <c r="D77" s="11">
        <v>20000</v>
      </c>
      <c r="E77" s="48"/>
      <c r="F77" s="5"/>
      <c r="G77" s="4"/>
      <c r="H77" s="3"/>
      <c r="I77" s="11"/>
      <c r="K77" s="5">
        <v>2</v>
      </c>
      <c r="L77" s="4"/>
      <c r="M77" s="3"/>
      <c r="N77" s="11"/>
      <c r="P77" s="5">
        <v>2</v>
      </c>
      <c r="Q77" s="4"/>
      <c r="R77" s="3"/>
      <c r="S77" s="11"/>
    </row>
    <row r="78" spans="1:19" ht="18" customHeight="1" x14ac:dyDescent="0.25">
      <c r="A78" s="5">
        <v>3</v>
      </c>
      <c r="B78" s="4"/>
      <c r="C78" s="3"/>
      <c r="D78" s="11"/>
      <c r="E78" s="48"/>
      <c r="F78" s="5"/>
      <c r="G78" s="4"/>
      <c r="H78" s="3"/>
      <c r="I78" s="11"/>
      <c r="K78" s="5">
        <v>3</v>
      </c>
      <c r="L78" s="4"/>
      <c r="M78" s="3"/>
      <c r="N78" s="11"/>
      <c r="P78" s="5">
        <v>3</v>
      </c>
      <c r="Q78" s="4"/>
      <c r="R78" s="3"/>
      <c r="S78" s="11"/>
    </row>
    <row r="79" spans="1:19" ht="18" customHeight="1" x14ac:dyDescent="0.25">
      <c r="A79" s="53" t="s">
        <v>40</v>
      </c>
      <c r="B79" s="54"/>
      <c r="C79" s="55"/>
      <c r="D79" s="12">
        <f>SUM(D76:D78)</f>
        <v>53000</v>
      </c>
      <c r="E79" s="16"/>
      <c r="F79" s="53" t="s">
        <v>40</v>
      </c>
      <c r="G79" s="54"/>
      <c r="H79" s="55"/>
      <c r="I79" s="12">
        <f>SUM(I76:I78)</f>
        <v>0</v>
      </c>
      <c r="K79" s="53" t="s">
        <v>40</v>
      </c>
      <c r="L79" s="54"/>
      <c r="M79" s="55"/>
      <c r="N79" s="15">
        <f>SUM(N76:N78)</f>
        <v>0</v>
      </c>
      <c r="P79" s="53" t="s">
        <v>40</v>
      </c>
      <c r="Q79" s="54"/>
      <c r="R79" s="55"/>
      <c r="S79" s="12">
        <f>SUM(S76:S78)</f>
        <v>0</v>
      </c>
    </row>
    <row r="80" spans="1:19" ht="18" customHeight="1" x14ac:dyDescent="0.25">
      <c r="A80" s="42"/>
      <c r="B80" s="13"/>
      <c r="C80" s="13"/>
      <c r="D80" s="52"/>
      <c r="E80" s="16"/>
      <c r="F80" s="42"/>
      <c r="G80" s="13"/>
      <c r="H80" s="13"/>
      <c r="I80" s="52"/>
      <c r="K80" s="42"/>
      <c r="L80" s="13"/>
      <c r="M80" s="13"/>
      <c r="N80" s="52"/>
      <c r="P80" s="42"/>
      <c r="Q80" s="13"/>
      <c r="R80" s="13"/>
      <c r="S80" s="52"/>
    </row>
    <row r="81" spans="1:19" ht="15.75" x14ac:dyDescent="0.25">
      <c r="A81" s="53" t="s">
        <v>21</v>
      </c>
      <c r="B81" s="54"/>
      <c r="C81" s="55"/>
      <c r="D81" s="12">
        <f>SUM(D11)</f>
        <v>40000000</v>
      </c>
      <c r="E81" s="16"/>
      <c r="F81" s="53" t="s">
        <v>21</v>
      </c>
      <c r="G81" s="54"/>
      <c r="H81" s="55"/>
      <c r="I81" s="17">
        <f>SUM(I11)</f>
        <v>34878406</v>
      </c>
      <c r="K81" s="53" t="s">
        <v>21</v>
      </c>
      <c r="L81" s="54"/>
      <c r="M81" s="55"/>
      <c r="N81" s="17">
        <f>SUM(N11)</f>
        <v>34161906</v>
      </c>
      <c r="P81" s="53" t="s">
        <v>21</v>
      </c>
      <c r="Q81" s="54"/>
      <c r="R81" s="55"/>
      <c r="S81" s="11">
        <f>SUM(S11)</f>
        <v>19887406</v>
      </c>
    </row>
    <row r="82" spans="1:19" ht="15.75" x14ac:dyDescent="0.25">
      <c r="A82" s="53" t="s">
        <v>22</v>
      </c>
      <c r="B82" s="54"/>
      <c r="C82" s="55"/>
      <c r="D82" s="12">
        <f>SUM(D39,D57,D64,D69,D74,D79)</f>
        <v>45121594</v>
      </c>
      <c r="E82" s="16"/>
      <c r="F82" s="53" t="s">
        <v>22</v>
      </c>
      <c r="G82" s="54"/>
      <c r="H82" s="55"/>
      <c r="I82" s="12">
        <f>SUM(I39,I57,I64,I69,I74,I79)</f>
        <v>40716500</v>
      </c>
      <c r="K82" s="53" t="s">
        <v>22</v>
      </c>
      <c r="L82" s="54"/>
      <c r="M82" s="55"/>
      <c r="N82" s="11">
        <f>SUM(N39,N57,N64,N69,N74,N79)</f>
        <v>34274500</v>
      </c>
      <c r="P82" s="53" t="s">
        <v>22</v>
      </c>
      <c r="Q82" s="54"/>
      <c r="R82" s="55"/>
      <c r="S82" s="11">
        <f>SUM(S39,S57,S64,S74,S79)</f>
        <v>24200500</v>
      </c>
    </row>
    <row r="83" spans="1:19" ht="15.75" x14ac:dyDescent="0.25">
      <c r="A83" s="53" t="s">
        <v>23</v>
      </c>
      <c r="B83" s="54"/>
      <c r="C83" s="55"/>
      <c r="D83" s="12">
        <f>SUM(D81-D82)</f>
        <v>-5121594</v>
      </c>
      <c r="E83" s="16"/>
      <c r="F83" s="53" t="s">
        <v>23</v>
      </c>
      <c r="G83" s="54"/>
      <c r="H83" s="55"/>
      <c r="I83" s="11">
        <f>SUM(I81-I82)</f>
        <v>-5838094</v>
      </c>
      <c r="K83" s="53" t="s">
        <v>23</v>
      </c>
      <c r="L83" s="54"/>
      <c r="M83" s="55"/>
      <c r="N83" s="11">
        <f>SUM(N81-N82)</f>
        <v>-112594</v>
      </c>
      <c r="P83" s="53" t="s">
        <v>23</v>
      </c>
      <c r="Q83" s="54"/>
      <c r="R83" s="55"/>
      <c r="S83" s="11">
        <f>SUM(S81-S82)</f>
        <v>-4313094</v>
      </c>
    </row>
    <row r="84" spans="1:19" x14ac:dyDescent="0.25">
      <c r="I84" s="20"/>
    </row>
    <row r="86" spans="1:19" x14ac:dyDescent="0.25">
      <c r="B86" t="s">
        <v>12</v>
      </c>
      <c r="D86" t="s">
        <v>612</v>
      </c>
      <c r="G86" t="s">
        <v>12</v>
      </c>
      <c r="I86" t="s">
        <v>612</v>
      </c>
      <c r="L86" t="s">
        <v>12</v>
      </c>
      <c r="N86" t="s">
        <v>638</v>
      </c>
      <c r="Q86" t="s">
        <v>12</v>
      </c>
      <c r="S86" t="s">
        <v>661</v>
      </c>
    </row>
    <row r="87" spans="1:19" x14ac:dyDescent="0.25">
      <c r="B87" t="s">
        <v>13</v>
      </c>
      <c r="D87" t="s">
        <v>14</v>
      </c>
      <c r="G87" t="s">
        <v>13</v>
      </c>
      <c r="I87" t="s">
        <v>14</v>
      </c>
      <c r="L87" t="s">
        <v>13</v>
      </c>
      <c r="N87" t="s">
        <v>14</v>
      </c>
      <c r="Q87" t="s">
        <v>13</v>
      </c>
      <c r="S87" t="s">
        <v>14</v>
      </c>
    </row>
    <row r="90" spans="1:19" x14ac:dyDescent="0.25">
      <c r="B90" t="s">
        <v>15</v>
      </c>
      <c r="D90" t="s">
        <v>16</v>
      </c>
      <c r="G90" t="s">
        <v>15</v>
      </c>
      <c r="I90" t="s">
        <v>16</v>
      </c>
      <c r="L90" t="s">
        <v>15</v>
      </c>
      <c r="N90" t="s">
        <v>16</v>
      </c>
      <c r="Q90" t="s">
        <v>15</v>
      </c>
      <c r="S90" t="s">
        <v>16</v>
      </c>
    </row>
  </sheetData>
  <mergeCells count="72">
    <mergeCell ref="P58:R58"/>
    <mergeCell ref="P69:R69"/>
    <mergeCell ref="P70:R70"/>
    <mergeCell ref="P64:R64"/>
    <mergeCell ref="P65:R65"/>
    <mergeCell ref="P1:S1"/>
    <mergeCell ref="P6:S6"/>
    <mergeCell ref="P11:R11"/>
    <mergeCell ref="P12:S12"/>
    <mergeCell ref="P40:S40"/>
    <mergeCell ref="P39:R39"/>
    <mergeCell ref="P57:R57"/>
    <mergeCell ref="K58:M58"/>
    <mergeCell ref="K1:N1"/>
    <mergeCell ref="K6:N6"/>
    <mergeCell ref="K11:M11"/>
    <mergeCell ref="K12:N12"/>
    <mergeCell ref="K39:M39"/>
    <mergeCell ref="K57:M57"/>
    <mergeCell ref="K40:N40"/>
    <mergeCell ref="F1:I1"/>
    <mergeCell ref="F6:I6"/>
    <mergeCell ref="F11:H11"/>
    <mergeCell ref="F12:I12"/>
    <mergeCell ref="F58:I58"/>
    <mergeCell ref="F39:H39"/>
    <mergeCell ref="F40:I40"/>
    <mergeCell ref="F57:H57"/>
    <mergeCell ref="A11:C11"/>
    <mergeCell ref="A39:C39"/>
    <mergeCell ref="A58:C58"/>
    <mergeCell ref="A1:D1"/>
    <mergeCell ref="A6:D6"/>
    <mergeCell ref="A12:D12"/>
    <mergeCell ref="A40:D40"/>
    <mergeCell ref="A57:C57"/>
    <mergeCell ref="K64:M64"/>
    <mergeCell ref="A64:C64"/>
    <mergeCell ref="K69:M69"/>
    <mergeCell ref="A69:C69"/>
    <mergeCell ref="K65:M65"/>
    <mergeCell ref="A65:C65"/>
    <mergeCell ref="F64:H64"/>
    <mergeCell ref="F65:I65"/>
    <mergeCell ref="F69:H69"/>
    <mergeCell ref="K79:M79"/>
    <mergeCell ref="P79:R79"/>
    <mergeCell ref="A70:C70"/>
    <mergeCell ref="A75:C75"/>
    <mergeCell ref="K70:M70"/>
    <mergeCell ref="P75:R75"/>
    <mergeCell ref="A74:C74"/>
    <mergeCell ref="F70:I70"/>
    <mergeCell ref="F75:I75"/>
    <mergeCell ref="F79:H79"/>
    <mergeCell ref="F74:H74"/>
    <mergeCell ref="A79:C79"/>
    <mergeCell ref="K75:M75"/>
    <mergeCell ref="P74:R74"/>
    <mergeCell ref="K74:M74"/>
    <mergeCell ref="A83:C83"/>
    <mergeCell ref="A82:C82"/>
    <mergeCell ref="A81:C81"/>
    <mergeCell ref="F81:H81"/>
    <mergeCell ref="F82:H82"/>
    <mergeCell ref="F83:H83"/>
    <mergeCell ref="K81:M81"/>
    <mergeCell ref="K82:M82"/>
    <mergeCell ref="K83:M83"/>
    <mergeCell ref="P81:R81"/>
    <mergeCell ref="P82:R82"/>
    <mergeCell ref="P83:R83"/>
  </mergeCells>
  <phoneticPr fontId="8" type="noConversion"/>
  <printOptions horizontalCentered="1"/>
  <pageMargins left="0.25" right="0.25" top="0.25" bottom="0.5" header="0.3" footer="0.3"/>
  <pageSetup scale="71" orientation="portrait" horizontalDpi="0" verticalDpi="0" r:id="rId1"/>
  <rowBreaks count="1" manualBreakCount="1">
    <brk id="57" max="34" man="1"/>
  </rowBreaks>
  <colBreaks count="3" manualBreakCount="3">
    <brk id="4" max="89" man="1"/>
    <brk id="9" max="89" man="1"/>
    <brk id="14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31F4-3608-4084-98C0-C5666E5B4AC9}">
  <dimension ref="A1:X103"/>
  <sheetViews>
    <sheetView view="pageBreakPreview" topLeftCell="W1" zoomScale="95" zoomScaleNormal="100" zoomScaleSheetLayoutView="95" workbookViewId="0">
      <selection activeCell="AD9" sqref="AD9"/>
    </sheetView>
  </sheetViews>
  <sheetFormatPr defaultRowHeight="15" x14ac:dyDescent="0.25"/>
  <cols>
    <col min="1" max="1" width="6.85546875" customWidth="1"/>
    <col min="2" max="2" width="19.85546875" customWidth="1"/>
    <col min="3" max="3" width="54.28515625" customWidth="1"/>
    <col min="4" max="4" width="24.7109375" customWidth="1"/>
    <col min="5" max="5" width="1.42578125" customWidth="1"/>
    <col min="6" max="6" width="6.85546875" customWidth="1"/>
    <col min="7" max="7" width="19.85546875" customWidth="1"/>
    <col min="8" max="8" width="54.28515625" customWidth="1"/>
    <col min="9" max="9" width="24.7109375" customWidth="1"/>
    <col min="10" max="10" width="1.85546875" customWidth="1"/>
    <col min="11" max="11" width="6.85546875" customWidth="1"/>
    <col min="12" max="12" width="19.85546875" customWidth="1"/>
    <col min="13" max="13" width="54.28515625" customWidth="1"/>
    <col min="14" max="14" width="24.7109375" customWidth="1"/>
    <col min="15" max="15" width="2.85546875" customWidth="1"/>
    <col min="16" max="16" width="6.85546875" customWidth="1"/>
    <col min="17" max="17" width="19.85546875" customWidth="1"/>
    <col min="18" max="18" width="54.28515625" customWidth="1"/>
    <col min="19" max="19" width="24.7109375" customWidth="1"/>
    <col min="20" max="20" width="2.28515625" customWidth="1"/>
    <col min="21" max="21" width="6.85546875" customWidth="1"/>
    <col min="22" max="22" width="18.28515625" customWidth="1"/>
    <col min="23" max="23" width="56.28515625" customWidth="1"/>
    <col min="24" max="24" width="24.7109375" customWidth="1"/>
  </cols>
  <sheetData>
    <row r="1" spans="1:24" x14ac:dyDescent="0.25">
      <c r="A1" s="59" t="s">
        <v>9</v>
      </c>
      <c r="B1" s="59"/>
      <c r="C1" s="59"/>
      <c r="D1" s="59"/>
      <c r="F1" s="59" t="s">
        <v>9</v>
      </c>
      <c r="G1" s="59"/>
      <c r="H1" s="59"/>
      <c r="I1" s="59"/>
      <c r="K1" s="59" t="s">
        <v>9</v>
      </c>
      <c r="L1" s="59"/>
      <c r="M1" s="59"/>
      <c r="N1" s="59"/>
      <c r="P1" s="59" t="s">
        <v>9</v>
      </c>
      <c r="Q1" s="59"/>
      <c r="R1" s="59"/>
      <c r="S1" s="59"/>
      <c r="U1" s="59" t="s">
        <v>9</v>
      </c>
      <c r="V1" s="59"/>
      <c r="W1" s="59"/>
      <c r="X1" s="59"/>
    </row>
    <row r="2" spans="1:24" x14ac:dyDescent="0.25">
      <c r="C2" s="2"/>
      <c r="H2" s="2"/>
      <c r="M2" s="2"/>
      <c r="R2" s="2"/>
      <c r="W2" s="2"/>
    </row>
    <row r="3" spans="1:24" x14ac:dyDescent="0.25">
      <c r="A3" s="2" t="s">
        <v>187</v>
      </c>
      <c r="B3" t="s">
        <v>412</v>
      </c>
      <c r="C3" s="2"/>
      <c r="F3" s="2" t="s">
        <v>187</v>
      </c>
      <c r="G3" t="s">
        <v>412</v>
      </c>
      <c r="H3" s="2"/>
      <c r="K3" s="2" t="s">
        <v>187</v>
      </c>
      <c r="L3" t="s">
        <v>294</v>
      </c>
      <c r="M3" s="2"/>
      <c r="P3" s="2" t="s">
        <v>187</v>
      </c>
      <c r="Q3" t="s">
        <v>294</v>
      </c>
      <c r="R3" s="2"/>
      <c r="U3" s="2" t="s">
        <v>187</v>
      </c>
      <c r="V3" t="s">
        <v>294</v>
      </c>
      <c r="W3" s="2"/>
    </row>
    <row r="4" spans="1:24" x14ac:dyDescent="0.25">
      <c r="A4" s="1" t="s">
        <v>10</v>
      </c>
      <c r="B4" t="s">
        <v>18</v>
      </c>
      <c r="F4" s="1" t="s">
        <v>10</v>
      </c>
      <c r="G4" t="s">
        <v>188</v>
      </c>
      <c r="K4" s="25" t="s">
        <v>10</v>
      </c>
      <c r="L4" s="26" t="s">
        <v>411</v>
      </c>
      <c r="M4" s="26"/>
      <c r="N4" s="26"/>
      <c r="P4" s="25" t="s">
        <v>10</v>
      </c>
      <c r="Q4" s="26" t="s">
        <v>413</v>
      </c>
      <c r="R4" s="26"/>
      <c r="S4" s="26"/>
      <c r="U4" s="25" t="s">
        <v>10</v>
      </c>
      <c r="V4" s="26" t="s">
        <v>414</v>
      </c>
      <c r="W4" s="26"/>
      <c r="X4" s="26"/>
    </row>
    <row r="5" spans="1:24" ht="20.100000000000001" customHeight="1" thickBot="1" x14ac:dyDescent="0.3">
      <c r="A5" s="8" t="s">
        <v>6</v>
      </c>
      <c r="B5" s="8" t="s">
        <v>7</v>
      </c>
      <c r="C5" s="8" t="s">
        <v>8</v>
      </c>
      <c r="D5" s="8" t="s">
        <v>19</v>
      </c>
      <c r="F5" s="8" t="s">
        <v>6</v>
      </c>
      <c r="G5" s="8" t="s">
        <v>7</v>
      </c>
      <c r="H5" s="8" t="s">
        <v>8</v>
      </c>
      <c r="I5" s="8" t="s">
        <v>19</v>
      </c>
      <c r="K5" s="24" t="s">
        <v>6</v>
      </c>
      <c r="L5" s="24" t="s">
        <v>7</v>
      </c>
      <c r="M5" s="24" t="s">
        <v>8</v>
      </c>
      <c r="N5" s="24" t="s">
        <v>19</v>
      </c>
      <c r="P5" s="24" t="s">
        <v>6</v>
      </c>
      <c r="Q5" s="24" t="s">
        <v>7</v>
      </c>
      <c r="R5" s="24" t="s">
        <v>8</v>
      </c>
      <c r="S5" s="24" t="s">
        <v>19</v>
      </c>
      <c r="U5" s="24" t="s">
        <v>6</v>
      </c>
      <c r="V5" s="24" t="s">
        <v>7</v>
      </c>
      <c r="W5" s="24" t="s">
        <v>8</v>
      </c>
      <c r="X5" s="24" t="s">
        <v>19</v>
      </c>
    </row>
    <row r="6" spans="1:24" ht="20.100000000000001" customHeight="1" thickTop="1" x14ac:dyDescent="0.25">
      <c r="A6" s="60" t="s">
        <v>11</v>
      </c>
      <c r="B6" s="61"/>
      <c r="C6" s="61"/>
      <c r="D6" s="62"/>
      <c r="F6" s="60" t="s">
        <v>11</v>
      </c>
      <c r="G6" s="61"/>
      <c r="H6" s="61"/>
      <c r="I6" s="62"/>
      <c r="K6" s="60" t="s">
        <v>11</v>
      </c>
      <c r="L6" s="61"/>
      <c r="M6" s="61"/>
      <c r="N6" s="62"/>
      <c r="P6" s="60" t="s">
        <v>11</v>
      </c>
      <c r="Q6" s="61"/>
      <c r="R6" s="61"/>
      <c r="S6" s="62"/>
      <c r="U6" s="60" t="s">
        <v>11</v>
      </c>
      <c r="V6" s="61"/>
      <c r="W6" s="61"/>
      <c r="X6" s="62"/>
    </row>
    <row r="7" spans="1:24" ht="18.95" customHeight="1" x14ac:dyDescent="0.25">
      <c r="A7" s="5">
        <v>1</v>
      </c>
      <c r="B7" s="10"/>
      <c r="C7" s="5" t="s">
        <v>640</v>
      </c>
      <c r="D7" s="11">
        <f>SUM('Januari 2023'!S83)</f>
        <v>-4313094</v>
      </c>
      <c r="F7" s="5">
        <v>1</v>
      </c>
      <c r="G7" s="10"/>
      <c r="H7" s="5" t="s">
        <v>641</v>
      </c>
      <c r="I7" s="11">
        <f>SUM(D87)</f>
        <v>992406</v>
      </c>
      <c r="K7" s="5">
        <v>1</v>
      </c>
      <c r="L7" s="10"/>
      <c r="M7" s="5" t="s">
        <v>642</v>
      </c>
      <c r="N7" s="11">
        <f>SUM(I87)</f>
        <v>17648756</v>
      </c>
      <c r="P7" s="5">
        <v>1</v>
      </c>
      <c r="Q7" s="10"/>
      <c r="R7" s="5" t="s">
        <v>643</v>
      </c>
      <c r="S7" s="11">
        <f>SUM(N87)</f>
        <v>-26320744</v>
      </c>
      <c r="U7" s="5">
        <v>1</v>
      </c>
      <c r="V7" s="10"/>
      <c r="W7" s="5" t="s">
        <v>644</v>
      </c>
      <c r="X7" s="11">
        <f>SUM(S87)</f>
        <v>-23370494</v>
      </c>
    </row>
    <row r="8" spans="1:24" ht="18.95" customHeight="1" x14ac:dyDescent="0.25">
      <c r="A8" s="5">
        <v>2</v>
      </c>
      <c r="B8" s="4" t="s">
        <v>155</v>
      </c>
      <c r="C8" s="5" t="s">
        <v>647</v>
      </c>
      <c r="D8" s="11">
        <v>20000000</v>
      </c>
      <c r="F8" s="5">
        <v>2</v>
      </c>
      <c r="G8" s="29" t="s">
        <v>416</v>
      </c>
      <c r="H8" s="5" t="s">
        <v>647</v>
      </c>
      <c r="I8" s="11">
        <v>4000000</v>
      </c>
      <c r="K8" s="5">
        <v>2</v>
      </c>
      <c r="L8" s="29" t="s">
        <v>392</v>
      </c>
      <c r="M8" s="5" t="s">
        <v>647</v>
      </c>
      <c r="N8" s="11">
        <v>20000000</v>
      </c>
      <c r="P8" s="5">
        <v>2</v>
      </c>
      <c r="Q8" s="29" t="s">
        <v>334</v>
      </c>
      <c r="R8" s="5" t="s">
        <v>649</v>
      </c>
      <c r="S8" s="11">
        <v>25000000</v>
      </c>
      <c r="U8" s="5">
        <v>2</v>
      </c>
      <c r="V8" s="29" t="s">
        <v>650</v>
      </c>
      <c r="W8" s="5" t="s">
        <v>649</v>
      </c>
      <c r="X8" s="11">
        <v>25000000</v>
      </c>
    </row>
    <row r="9" spans="1:24" ht="18.95" customHeight="1" x14ac:dyDescent="0.25">
      <c r="A9" s="5">
        <v>3</v>
      </c>
      <c r="B9" s="3"/>
      <c r="C9" s="5"/>
      <c r="D9" s="11"/>
      <c r="F9" s="5">
        <v>3</v>
      </c>
      <c r="G9" s="29" t="s">
        <v>421</v>
      </c>
      <c r="H9" s="5" t="s">
        <v>647</v>
      </c>
      <c r="I9" s="11">
        <v>30000000</v>
      </c>
      <c r="K9" s="5">
        <v>3</v>
      </c>
      <c r="L9" s="3"/>
      <c r="M9" s="3"/>
      <c r="N9" s="11"/>
      <c r="P9" s="5">
        <v>3</v>
      </c>
      <c r="Q9" s="29" t="s">
        <v>405</v>
      </c>
      <c r="R9" s="5" t="s">
        <v>649</v>
      </c>
      <c r="S9" s="11">
        <v>20000000</v>
      </c>
      <c r="U9" s="5">
        <v>3</v>
      </c>
      <c r="V9" s="3"/>
      <c r="W9" s="3"/>
      <c r="X9" s="11"/>
    </row>
    <row r="10" spans="1:24" ht="18.95" customHeight="1" x14ac:dyDescent="0.25">
      <c r="A10" s="5">
        <v>4</v>
      </c>
      <c r="B10" s="3"/>
      <c r="C10" s="5"/>
      <c r="D10" s="11"/>
      <c r="F10" s="5">
        <v>4</v>
      </c>
      <c r="G10" s="29" t="s">
        <v>423</v>
      </c>
      <c r="H10" s="5" t="s">
        <v>647</v>
      </c>
      <c r="I10" s="11">
        <v>20000000</v>
      </c>
      <c r="K10" s="5">
        <v>4</v>
      </c>
      <c r="L10" s="3"/>
      <c r="M10" s="3"/>
      <c r="N10" s="11"/>
      <c r="P10" s="5">
        <v>4</v>
      </c>
      <c r="Q10" s="3"/>
      <c r="R10" s="3"/>
      <c r="S10" s="11"/>
      <c r="U10" s="5">
        <v>4</v>
      </c>
      <c r="V10" s="3"/>
      <c r="W10" s="3"/>
      <c r="X10" s="11"/>
    </row>
    <row r="11" spans="1:24" ht="18.95" customHeight="1" x14ac:dyDescent="0.25">
      <c r="A11" s="53" t="s">
        <v>40</v>
      </c>
      <c r="B11" s="54"/>
      <c r="C11" s="55"/>
      <c r="D11" s="11">
        <f>SUM(D7:D10)</f>
        <v>15686906</v>
      </c>
      <c r="F11" s="53" t="s">
        <v>40</v>
      </c>
      <c r="G11" s="54"/>
      <c r="H11" s="55"/>
      <c r="I11" s="11">
        <f>SUM(I7:I10)</f>
        <v>54992406</v>
      </c>
      <c r="K11" s="53" t="s">
        <v>40</v>
      </c>
      <c r="L11" s="54"/>
      <c r="M11" s="55"/>
      <c r="N11" s="11">
        <f>SUM(N7:N10)</f>
        <v>37648756</v>
      </c>
      <c r="P11" s="53" t="s">
        <v>20</v>
      </c>
      <c r="Q11" s="54"/>
      <c r="R11" s="55"/>
      <c r="S11" s="11">
        <f>SUM(S7:S10)</f>
        <v>18679256</v>
      </c>
      <c r="U11" s="53" t="s">
        <v>40</v>
      </c>
      <c r="V11" s="54"/>
      <c r="W11" s="55"/>
      <c r="X11" s="11">
        <f>SUM(X7:X10)</f>
        <v>1629506</v>
      </c>
    </row>
    <row r="12" spans="1:24" ht="18.95" customHeight="1" x14ac:dyDescent="0.25">
      <c r="A12" s="63" t="s">
        <v>0</v>
      </c>
      <c r="B12" s="64"/>
      <c r="C12" s="64"/>
      <c r="D12" s="65"/>
      <c r="F12" s="63" t="s">
        <v>0</v>
      </c>
      <c r="G12" s="64"/>
      <c r="H12" s="64"/>
      <c r="I12" s="65"/>
      <c r="K12" s="63" t="s">
        <v>0</v>
      </c>
      <c r="L12" s="64"/>
      <c r="M12" s="64"/>
      <c r="N12" s="65"/>
      <c r="P12" s="63" t="s">
        <v>0</v>
      </c>
      <c r="Q12" s="64"/>
      <c r="R12" s="64"/>
      <c r="S12" s="65"/>
      <c r="U12" s="63" t="s">
        <v>0</v>
      </c>
      <c r="V12" s="64"/>
      <c r="W12" s="64"/>
      <c r="X12" s="65"/>
    </row>
    <row r="13" spans="1:24" ht="18.95" customHeight="1" x14ac:dyDescent="0.25">
      <c r="A13" s="5">
        <v>1</v>
      </c>
      <c r="B13" s="4" t="s">
        <v>155</v>
      </c>
      <c r="C13" s="23" t="s">
        <v>41</v>
      </c>
      <c r="D13" s="11">
        <v>480000</v>
      </c>
      <c r="F13" s="5">
        <v>1</v>
      </c>
      <c r="G13" s="29" t="s">
        <v>416</v>
      </c>
      <c r="H13" s="3" t="s">
        <v>49</v>
      </c>
      <c r="I13" s="11">
        <v>1845000</v>
      </c>
      <c r="K13" s="5">
        <v>1</v>
      </c>
      <c r="L13" s="29" t="s">
        <v>295</v>
      </c>
      <c r="M13" s="3" t="s">
        <v>297</v>
      </c>
      <c r="N13" s="11">
        <v>1387000</v>
      </c>
      <c r="P13" s="5">
        <v>1</v>
      </c>
      <c r="Q13" s="29" t="s">
        <v>334</v>
      </c>
      <c r="R13" s="3" t="s">
        <v>335</v>
      </c>
      <c r="S13" s="11">
        <v>90000</v>
      </c>
      <c r="U13" s="5">
        <v>1</v>
      </c>
      <c r="V13" s="29" t="s">
        <v>397</v>
      </c>
      <c r="W13" s="3" t="s">
        <v>139</v>
      </c>
      <c r="X13" s="11">
        <v>2838000</v>
      </c>
    </row>
    <row r="14" spans="1:24" ht="18.95" customHeight="1" x14ac:dyDescent="0.25">
      <c r="A14" s="5">
        <v>2</v>
      </c>
      <c r="B14" s="4" t="s">
        <v>155</v>
      </c>
      <c r="C14" s="23" t="s">
        <v>51</v>
      </c>
      <c r="D14" s="11">
        <v>1159000</v>
      </c>
      <c r="F14" s="5">
        <v>2</v>
      </c>
      <c r="G14" s="29" t="s">
        <v>416</v>
      </c>
      <c r="H14" s="3" t="s">
        <v>50</v>
      </c>
      <c r="I14" s="11">
        <v>190000</v>
      </c>
      <c r="K14" s="5">
        <v>2</v>
      </c>
      <c r="L14" s="29" t="s">
        <v>295</v>
      </c>
      <c r="M14" s="3" t="s">
        <v>298</v>
      </c>
      <c r="N14" s="11">
        <v>1230000</v>
      </c>
      <c r="P14" s="5">
        <v>2</v>
      </c>
      <c r="Q14" s="29" t="s">
        <v>334</v>
      </c>
      <c r="R14" s="3" t="s">
        <v>336</v>
      </c>
      <c r="S14" s="11">
        <v>326000</v>
      </c>
      <c r="U14" s="5">
        <v>2</v>
      </c>
      <c r="V14" s="29" t="s">
        <v>397</v>
      </c>
      <c r="W14" s="3" t="s">
        <v>41</v>
      </c>
      <c r="X14" s="11">
        <v>809000</v>
      </c>
    </row>
    <row r="15" spans="1:24" ht="18.95" customHeight="1" x14ac:dyDescent="0.25">
      <c r="A15" s="5">
        <v>3</v>
      </c>
      <c r="B15" s="4" t="s">
        <v>155</v>
      </c>
      <c r="C15" s="23" t="s">
        <v>156</v>
      </c>
      <c r="D15" s="11">
        <v>380000</v>
      </c>
      <c r="F15" s="5">
        <v>3</v>
      </c>
      <c r="G15" s="29" t="s">
        <v>417</v>
      </c>
      <c r="H15" s="3" t="s">
        <v>41</v>
      </c>
      <c r="I15" s="11">
        <v>1374000</v>
      </c>
      <c r="K15" s="5">
        <v>3</v>
      </c>
      <c r="L15" s="29" t="s">
        <v>392</v>
      </c>
      <c r="M15" s="3" t="s">
        <v>299</v>
      </c>
      <c r="N15" s="11">
        <v>622000</v>
      </c>
      <c r="P15" s="5">
        <v>3</v>
      </c>
      <c r="Q15" s="29" t="s">
        <v>334</v>
      </c>
      <c r="R15" s="3" t="s">
        <v>337</v>
      </c>
      <c r="S15" s="11">
        <v>1490000</v>
      </c>
      <c r="U15" s="5">
        <v>3</v>
      </c>
      <c r="V15" s="29" t="s">
        <v>397</v>
      </c>
      <c r="W15" s="3" t="s">
        <v>370</v>
      </c>
      <c r="X15" s="11">
        <v>1830000</v>
      </c>
    </row>
    <row r="16" spans="1:24" ht="18.95" customHeight="1" x14ac:dyDescent="0.25">
      <c r="A16" s="5">
        <v>4</v>
      </c>
      <c r="B16" s="4" t="s">
        <v>154</v>
      </c>
      <c r="C16" s="23" t="s">
        <v>41</v>
      </c>
      <c r="D16" s="11">
        <v>401000</v>
      </c>
      <c r="F16" s="5">
        <v>4</v>
      </c>
      <c r="G16" s="29" t="s">
        <v>417</v>
      </c>
      <c r="H16" s="3" t="s">
        <v>162</v>
      </c>
      <c r="I16" s="11">
        <v>1700000</v>
      </c>
      <c r="K16" s="5">
        <v>4</v>
      </c>
      <c r="L16" s="29" t="s">
        <v>392</v>
      </c>
      <c r="M16" s="3" t="s">
        <v>300</v>
      </c>
      <c r="N16" s="11">
        <v>315000</v>
      </c>
      <c r="P16" s="5">
        <v>4</v>
      </c>
      <c r="Q16" s="29" t="s">
        <v>334</v>
      </c>
      <c r="R16" s="3" t="s">
        <v>191</v>
      </c>
      <c r="S16" s="11">
        <v>1230000</v>
      </c>
      <c r="U16" s="5">
        <v>4</v>
      </c>
      <c r="V16" s="29" t="s">
        <v>397</v>
      </c>
      <c r="W16" s="3" t="s">
        <v>371</v>
      </c>
      <c r="X16" s="11">
        <v>315000</v>
      </c>
    </row>
    <row r="17" spans="1:24" ht="18.95" customHeight="1" x14ac:dyDescent="0.25">
      <c r="A17" s="5">
        <v>5</v>
      </c>
      <c r="B17" s="4" t="s">
        <v>154</v>
      </c>
      <c r="C17" s="23" t="s">
        <v>152</v>
      </c>
      <c r="D17" s="11">
        <v>400000</v>
      </c>
      <c r="F17" s="5">
        <v>5</v>
      </c>
      <c r="G17" s="29" t="s">
        <v>417</v>
      </c>
      <c r="H17" s="3" t="s">
        <v>163</v>
      </c>
      <c r="I17" s="11">
        <v>114000</v>
      </c>
      <c r="K17" s="5">
        <v>5</v>
      </c>
      <c r="L17" s="29" t="s">
        <v>392</v>
      </c>
      <c r="M17" s="3" t="s">
        <v>301</v>
      </c>
      <c r="N17" s="11">
        <v>156000</v>
      </c>
      <c r="P17" s="5">
        <v>5</v>
      </c>
      <c r="Q17" s="29" t="s">
        <v>334</v>
      </c>
      <c r="R17" s="3" t="s">
        <v>338</v>
      </c>
      <c r="S17" s="11">
        <v>34500</v>
      </c>
      <c r="U17" s="5">
        <v>5</v>
      </c>
      <c r="V17" s="29" t="s">
        <v>397</v>
      </c>
      <c r="W17" s="3" t="s">
        <v>372</v>
      </c>
      <c r="X17" s="11">
        <v>1134000</v>
      </c>
    </row>
    <row r="18" spans="1:24" ht="18.95" customHeight="1" x14ac:dyDescent="0.25">
      <c r="A18" s="5">
        <v>6</v>
      </c>
      <c r="B18" s="4" t="s">
        <v>153</v>
      </c>
      <c r="C18" s="23" t="s">
        <v>41</v>
      </c>
      <c r="D18" s="11">
        <v>535000</v>
      </c>
      <c r="F18" s="5">
        <v>6</v>
      </c>
      <c r="G18" s="29" t="s">
        <v>417</v>
      </c>
      <c r="H18" s="3" t="s">
        <v>164</v>
      </c>
      <c r="I18" s="11">
        <v>11900</v>
      </c>
      <c r="K18" s="5">
        <v>6</v>
      </c>
      <c r="L18" s="29" t="s">
        <v>392</v>
      </c>
      <c r="M18" s="3" t="s">
        <v>146</v>
      </c>
      <c r="N18" s="11">
        <v>112000</v>
      </c>
      <c r="P18" s="5">
        <v>6</v>
      </c>
      <c r="Q18" s="29" t="s">
        <v>334</v>
      </c>
      <c r="R18" s="3" t="s">
        <v>339</v>
      </c>
      <c r="S18" s="11">
        <v>740000</v>
      </c>
      <c r="U18" s="5">
        <v>6</v>
      </c>
      <c r="V18" s="29" t="s">
        <v>397</v>
      </c>
      <c r="W18" s="3" t="s">
        <v>59</v>
      </c>
      <c r="X18" s="11">
        <v>385000</v>
      </c>
    </row>
    <row r="19" spans="1:24" ht="18.95" customHeight="1" x14ac:dyDescent="0.25">
      <c r="A19" s="5">
        <v>7</v>
      </c>
      <c r="B19" s="4" t="s">
        <v>153</v>
      </c>
      <c r="C19" s="23" t="s">
        <v>52</v>
      </c>
      <c r="D19" s="11">
        <v>2405000</v>
      </c>
      <c r="F19" s="5">
        <v>7</v>
      </c>
      <c r="G19" s="29" t="s">
        <v>417</v>
      </c>
      <c r="H19" s="3" t="s">
        <v>165</v>
      </c>
      <c r="I19" s="11">
        <v>120000</v>
      </c>
      <c r="K19" s="5">
        <v>7</v>
      </c>
      <c r="L19" s="29" t="s">
        <v>392</v>
      </c>
      <c r="M19" s="3" t="s">
        <v>302</v>
      </c>
      <c r="N19" s="11">
        <v>1620000</v>
      </c>
      <c r="P19" s="5">
        <v>7</v>
      </c>
      <c r="Q19" s="29" t="s">
        <v>403</v>
      </c>
      <c r="R19" s="3" t="s">
        <v>340</v>
      </c>
      <c r="S19" s="11">
        <v>495000</v>
      </c>
      <c r="U19" s="5">
        <v>7</v>
      </c>
      <c r="V19" s="29" t="s">
        <v>397</v>
      </c>
      <c r="W19" s="3" t="s">
        <v>374</v>
      </c>
      <c r="X19" s="11">
        <v>580000</v>
      </c>
    </row>
    <row r="20" spans="1:24" ht="18.95" customHeight="1" x14ac:dyDescent="0.25">
      <c r="A20" s="5">
        <v>8</v>
      </c>
      <c r="B20" s="4" t="s">
        <v>153</v>
      </c>
      <c r="C20" s="23" t="s">
        <v>42</v>
      </c>
      <c r="D20" s="11">
        <v>265000</v>
      </c>
      <c r="F20" s="5">
        <v>8</v>
      </c>
      <c r="G20" s="29" t="s">
        <v>417</v>
      </c>
      <c r="H20" s="3" t="s">
        <v>166</v>
      </c>
      <c r="I20" s="11">
        <v>2700000</v>
      </c>
      <c r="K20" s="5">
        <v>8</v>
      </c>
      <c r="L20" s="29" t="s">
        <v>392</v>
      </c>
      <c r="M20" s="3" t="s">
        <v>303</v>
      </c>
      <c r="N20" s="11">
        <v>750000</v>
      </c>
      <c r="P20" s="5">
        <v>8</v>
      </c>
      <c r="Q20" s="29" t="s">
        <v>403</v>
      </c>
      <c r="R20" s="3" t="s">
        <v>59</v>
      </c>
      <c r="S20" s="11">
        <v>330000</v>
      </c>
      <c r="U20" s="5">
        <v>8</v>
      </c>
      <c r="V20" s="29" t="s">
        <v>398</v>
      </c>
      <c r="W20" s="3" t="s">
        <v>41</v>
      </c>
      <c r="X20" s="11">
        <v>794000</v>
      </c>
    </row>
    <row r="21" spans="1:24" ht="18.95" customHeight="1" x14ac:dyDescent="0.25">
      <c r="A21" s="5">
        <v>9</v>
      </c>
      <c r="B21" s="4"/>
      <c r="C21" s="3"/>
      <c r="D21" s="11"/>
      <c r="F21" s="5">
        <v>9</v>
      </c>
      <c r="G21" s="29" t="s">
        <v>417</v>
      </c>
      <c r="H21" s="3" t="s">
        <v>167</v>
      </c>
      <c r="I21" s="11">
        <v>419250</v>
      </c>
      <c r="K21" s="5">
        <v>9</v>
      </c>
      <c r="L21" s="29" t="s">
        <v>392</v>
      </c>
      <c r="M21" s="3" t="s">
        <v>304</v>
      </c>
      <c r="N21" s="11">
        <v>73000</v>
      </c>
      <c r="P21" s="5">
        <v>9</v>
      </c>
      <c r="Q21" s="29" t="s">
        <v>403</v>
      </c>
      <c r="R21" s="3" t="s">
        <v>307</v>
      </c>
      <c r="S21" s="11">
        <v>3255000</v>
      </c>
      <c r="U21" s="5">
        <v>9</v>
      </c>
      <c r="V21" s="29" t="s">
        <v>398</v>
      </c>
      <c r="W21" s="3" t="s">
        <v>59</v>
      </c>
      <c r="X21" s="11">
        <v>357500</v>
      </c>
    </row>
    <row r="22" spans="1:24" ht="18.95" customHeight="1" x14ac:dyDescent="0.25">
      <c r="A22" s="5">
        <v>10</v>
      </c>
      <c r="B22" s="4"/>
      <c r="C22" s="3"/>
      <c r="D22" s="11"/>
      <c r="F22" s="5">
        <v>10</v>
      </c>
      <c r="G22" s="29" t="s">
        <v>417</v>
      </c>
      <c r="H22" s="3" t="s">
        <v>418</v>
      </c>
      <c r="I22" s="11">
        <v>160000</v>
      </c>
      <c r="K22" s="5">
        <v>10</v>
      </c>
      <c r="L22" s="29" t="s">
        <v>392</v>
      </c>
      <c r="M22" s="3" t="s">
        <v>59</v>
      </c>
      <c r="N22" s="11">
        <v>302500</v>
      </c>
      <c r="P22" s="5">
        <v>10</v>
      </c>
      <c r="Q22" s="29" t="s">
        <v>403</v>
      </c>
      <c r="R22" s="3" t="s">
        <v>341</v>
      </c>
      <c r="S22" s="11">
        <v>1200000</v>
      </c>
      <c r="U22" s="5">
        <v>10</v>
      </c>
      <c r="V22" s="4"/>
      <c r="W22" s="4"/>
      <c r="X22" s="4"/>
    </row>
    <row r="23" spans="1:24" ht="18.95" customHeight="1" x14ac:dyDescent="0.25">
      <c r="A23" s="5">
        <v>11</v>
      </c>
      <c r="B23" s="4"/>
      <c r="C23" s="4"/>
      <c r="D23" s="4"/>
      <c r="F23" s="5">
        <v>11</v>
      </c>
      <c r="G23" s="29" t="s">
        <v>419</v>
      </c>
      <c r="H23" s="3" t="s">
        <v>41</v>
      </c>
      <c r="I23" s="11">
        <v>872000</v>
      </c>
      <c r="K23" s="5">
        <v>11</v>
      </c>
      <c r="L23" s="29" t="s">
        <v>393</v>
      </c>
      <c r="M23" s="3" t="s">
        <v>305</v>
      </c>
      <c r="N23" s="11">
        <v>790000</v>
      </c>
      <c r="P23" s="5">
        <v>11</v>
      </c>
      <c r="Q23" s="29" t="s">
        <v>403</v>
      </c>
      <c r="R23" s="3" t="s">
        <v>342</v>
      </c>
      <c r="S23" s="11">
        <v>1055000</v>
      </c>
      <c r="U23" s="5">
        <v>11</v>
      </c>
      <c r="V23" s="4"/>
      <c r="W23" s="4"/>
      <c r="X23" s="4"/>
    </row>
    <row r="24" spans="1:24" ht="20.100000000000001" customHeight="1" x14ac:dyDescent="0.25">
      <c r="A24" s="5">
        <v>12</v>
      </c>
      <c r="B24" s="4"/>
      <c r="C24" s="4"/>
      <c r="D24" s="4"/>
      <c r="F24" s="5">
        <v>12</v>
      </c>
      <c r="G24" s="29" t="s">
        <v>419</v>
      </c>
      <c r="H24" s="3" t="s">
        <v>168</v>
      </c>
      <c r="I24" s="11">
        <v>410000</v>
      </c>
      <c r="K24" s="5">
        <v>12</v>
      </c>
      <c r="L24" s="29" t="s">
        <v>393</v>
      </c>
      <c r="M24" s="3" t="s">
        <v>306</v>
      </c>
      <c r="N24" s="11">
        <v>536000</v>
      </c>
      <c r="P24" s="5">
        <v>12</v>
      </c>
      <c r="Q24" s="29" t="s">
        <v>403</v>
      </c>
      <c r="R24" s="3" t="s">
        <v>343</v>
      </c>
      <c r="S24" s="11">
        <v>259000</v>
      </c>
      <c r="U24" s="5">
        <v>12</v>
      </c>
      <c r="V24" s="4"/>
      <c r="W24" s="3"/>
      <c r="X24" s="11"/>
    </row>
    <row r="25" spans="1:24" ht="18" customHeight="1" x14ac:dyDescent="0.25">
      <c r="A25" s="5">
        <v>13</v>
      </c>
      <c r="B25" s="4"/>
      <c r="C25" s="4"/>
      <c r="D25" s="4"/>
      <c r="F25" s="5">
        <v>13</v>
      </c>
      <c r="G25" s="29" t="s">
        <v>419</v>
      </c>
      <c r="H25" s="3" t="s">
        <v>59</v>
      </c>
      <c r="I25" s="11">
        <v>231000</v>
      </c>
      <c r="K25" s="5">
        <v>13</v>
      </c>
      <c r="L25" s="29" t="s">
        <v>393</v>
      </c>
      <c r="M25" s="3" t="s">
        <v>307</v>
      </c>
      <c r="N25" s="11">
        <v>2770000</v>
      </c>
      <c r="P25" s="5">
        <v>13</v>
      </c>
      <c r="Q25" s="29" t="s">
        <v>404</v>
      </c>
      <c r="R25" s="3" t="s">
        <v>344</v>
      </c>
      <c r="S25" s="11">
        <v>1254000</v>
      </c>
      <c r="U25" s="5">
        <v>13</v>
      </c>
      <c r="V25" s="4"/>
      <c r="W25" s="3"/>
      <c r="X25" s="11"/>
    </row>
    <row r="26" spans="1:24" ht="18" customHeight="1" x14ac:dyDescent="0.25">
      <c r="A26" s="5">
        <v>14</v>
      </c>
      <c r="B26" s="4"/>
      <c r="C26" s="4"/>
      <c r="D26" s="4"/>
      <c r="F26" s="5">
        <v>14</v>
      </c>
      <c r="G26" s="29" t="s">
        <v>419</v>
      </c>
      <c r="H26" s="3" t="s">
        <v>169</v>
      </c>
      <c r="I26" s="11">
        <v>600000</v>
      </c>
      <c r="K26" s="5">
        <v>14</v>
      </c>
      <c r="L26" s="29" t="s">
        <v>393</v>
      </c>
      <c r="M26" s="3" t="s">
        <v>309</v>
      </c>
      <c r="N26" s="11">
        <v>725000</v>
      </c>
      <c r="P26" s="5">
        <v>14</v>
      </c>
      <c r="Q26" s="29" t="s">
        <v>404</v>
      </c>
      <c r="R26" s="3" t="s">
        <v>345</v>
      </c>
      <c r="S26" s="11">
        <v>3740000</v>
      </c>
      <c r="U26" s="5">
        <v>14</v>
      </c>
      <c r="V26" s="4"/>
      <c r="W26" s="4"/>
      <c r="X26" s="4"/>
    </row>
    <row r="27" spans="1:24" ht="18" customHeight="1" x14ac:dyDescent="0.25">
      <c r="A27" s="5">
        <v>15</v>
      </c>
      <c r="B27" s="4"/>
      <c r="C27" s="4"/>
      <c r="D27" s="4"/>
      <c r="F27" s="5">
        <v>15</v>
      </c>
      <c r="G27" s="29" t="s">
        <v>419</v>
      </c>
      <c r="H27" s="3" t="s">
        <v>420</v>
      </c>
      <c r="I27" s="11">
        <v>1395000</v>
      </c>
      <c r="K27" s="5">
        <v>15</v>
      </c>
      <c r="L27" s="29" t="s">
        <v>393</v>
      </c>
      <c r="M27" s="3" t="s">
        <v>171</v>
      </c>
      <c r="N27" s="11">
        <v>396000</v>
      </c>
      <c r="P27" s="5">
        <v>15</v>
      </c>
      <c r="Q27" s="29" t="s">
        <v>404</v>
      </c>
      <c r="R27" s="3" t="s">
        <v>167</v>
      </c>
      <c r="S27" s="11">
        <v>419250</v>
      </c>
      <c r="U27" s="5">
        <v>15</v>
      </c>
      <c r="V27" s="4"/>
      <c r="W27" s="4"/>
      <c r="X27" s="4"/>
    </row>
    <row r="28" spans="1:24" ht="18" customHeight="1" x14ac:dyDescent="0.25">
      <c r="A28" s="5">
        <v>16</v>
      </c>
      <c r="B28" s="4"/>
      <c r="C28" s="4"/>
      <c r="D28" s="4"/>
      <c r="F28" s="5">
        <v>16</v>
      </c>
      <c r="G28" s="29" t="s">
        <v>421</v>
      </c>
      <c r="H28" s="3" t="s">
        <v>41</v>
      </c>
      <c r="I28" s="11">
        <v>981000</v>
      </c>
      <c r="K28" s="5">
        <v>16</v>
      </c>
      <c r="L28" s="29" t="s">
        <v>393</v>
      </c>
      <c r="M28" s="3" t="s">
        <v>310</v>
      </c>
      <c r="N28" s="11">
        <v>2616000</v>
      </c>
      <c r="P28" s="5">
        <v>16</v>
      </c>
      <c r="Q28" s="29" t="s">
        <v>404</v>
      </c>
      <c r="R28" s="3" t="s">
        <v>103</v>
      </c>
      <c r="S28" s="11">
        <v>2145000</v>
      </c>
      <c r="U28" s="5">
        <v>16</v>
      </c>
      <c r="V28" s="4"/>
      <c r="W28" s="4"/>
      <c r="X28" s="4"/>
    </row>
    <row r="29" spans="1:24" ht="18" customHeight="1" x14ac:dyDescent="0.25">
      <c r="A29" s="5">
        <v>17</v>
      </c>
      <c r="B29" s="4"/>
      <c r="C29" s="4"/>
      <c r="D29" s="4"/>
      <c r="F29" s="5">
        <v>17</v>
      </c>
      <c r="G29" s="29" t="s">
        <v>421</v>
      </c>
      <c r="H29" s="3" t="s">
        <v>59</v>
      </c>
      <c r="I29" s="11">
        <v>302500</v>
      </c>
      <c r="K29" s="5">
        <v>17</v>
      </c>
      <c r="L29" s="29" t="s">
        <v>394</v>
      </c>
      <c r="M29" s="3" t="s">
        <v>311</v>
      </c>
      <c r="N29" s="11">
        <v>3740000</v>
      </c>
      <c r="P29" s="5">
        <v>17</v>
      </c>
      <c r="Q29" s="29" t="s">
        <v>404</v>
      </c>
      <c r="R29" s="3" t="s">
        <v>347</v>
      </c>
      <c r="S29" s="11">
        <v>847000</v>
      </c>
      <c r="U29" s="5">
        <v>17</v>
      </c>
      <c r="V29" s="4"/>
      <c r="W29" s="4"/>
      <c r="X29" s="4"/>
    </row>
    <row r="30" spans="1:24" ht="18" customHeight="1" x14ac:dyDescent="0.25">
      <c r="A30" s="5">
        <v>18</v>
      </c>
      <c r="B30" s="4"/>
      <c r="C30" s="4"/>
      <c r="D30" s="4"/>
      <c r="F30" s="5">
        <v>18</v>
      </c>
      <c r="G30" s="29" t="s">
        <v>421</v>
      </c>
      <c r="H30" s="3" t="s">
        <v>51</v>
      </c>
      <c r="I30" s="11">
        <v>419500</v>
      </c>
      <c r="K30" s="5">
        <v>18</v>
      </c>
      <c r="L30" s="29" t="s">
        <v>394</v>
      </c>
      <c r="M30" s="3" t="s">
        <v>312</v>
      </c>
      <c r="N30" s="11">
        <v>637000</v>
      </c>
      <c r="P30" s="5">
        <v>18</v>
      </c>
      <c r="Q30" s="29" t="s">
        <v>405</v>
      </c>
      <c r="R30" s="3" t="s">
        <v>348</v>
      </c>
      <c r="S30" s="11">
        <v>1192000</v>
      </c>
      <c r="U30" s="5">
        <v>18</v>
      </c>
      <c r="V30" s="4"/>
      <c r="W30" s="4"/>
      <c r="X30" s="4"/>
    </row>
    <row r="31" spans="1:24" ht="18" customHeight="1" x14ac:dyDescent="0.25">
      <c r="A31" s="5">
        <v>19</v>
      </c>
      <c r="B31" s="4"/>
      <c r="C31" s="4"/>
      <c r="D31" s="4"/>
      <c r="F31" s="5">
        <v>19</v>
      </c>
      <c r="G31" s="29" t="s">
        <v>421</v>
      </c>
      <c r="H31" s="3" t="s">
        <v>170</v>
      </c>
      <c r="I31" s="11">
        <v>400000</v>
      </c>
      <c r="K31" s="5">
        <v>19</v>
      </c>
      <c r="L31" s="29" t="s">
        <v>394</v>
      </c>
      <c r="M31" s="3" t="s">
        <v>313</v>
      </c>
      <c r="N31" s="11">
        <v>860000</v>
      </c>
      <c r="P31" s="5">
        <v>19</v>
      </c>
      <c r="Q31" s="29" t="s">
        <v>405</v>
      </c>
      <c r="R31" s="3" t="s">
        <v>349</v>
      </c>
      <c r="S31" s="11">
        <v>124000</v>
      </c>
      <c r="U31" s="5">
        <v>19</v>
      </c>
      <c r="V31" s="4"/>
      <c r="W31" s="4"/>
      <c r="X31" s="4"/>
    </row>
    <row r="32" spans="1:24" ht="18" customHeight="1" x14ac:dyDescent="0.25">
      <c r="A32" s="5">
        <v>20</v>
      </c>
      <c r="B32" s="4"/>
      <c r="C32" s="4"/>
      <c r="D32" s="4"/>
      <c r="F32" s="5">
        <v>20</v>
      </c>
      <c r="G32" s="29" t="s">
        <v>421</v>
      </c>
      <c r="H32" s="3" t="s">
        <v>171</v>
      </c>
      <c r="I32" s="11">
        <v>210000</v>
      </c>
      <c r="K32" s="5">
        <v>20</v>
      </c>
      <c r="L32" s="29" t="s">
        <v>394</v>
      </c>
      <c r="M32" s="3" t="s">
        <v>42</v>
      </c>
      <c r="N32" s="11">
        <v>94000</v>
      </c>
      <c r="P32" s="5">
        <v>20</v>
      </c>
      <c r="Q32" s="29" t="s">
        <v>405</v>
      </c>
      <c r="R32" s="3" t="s">
        <v>166</v>
      </c>
      <c r="S32" s="11">
        <v>2310000</v>
      </c>
      <c r="U32" s="5">
        <v>20</v>
      </c>
      <c r="V32" s="4"/>
      <c r="W32" s="4"/>
      <c r="X32" s="4"/>
    </row>
    <row r="33" spans="1:24" ht="18" customHeight="1" x14ac:dyDescent="0.25">
      <c r="A33" s="5">
        <v>21</v>
      </c>
      <c r="B33" s="4"/>
      <c r="C33" s="4"/>
      <c r="D33" s="4"/>
      <c r="F33" s="5">
        <v>21</v>
      </c>
      <c r="G33" s="29" t="s">
        <v>421</v>
      </c>
      <c r="H33" s="3" t="s">
        <v>172</v>
      </c>
      <c r="I33" s="11">
        <v>2460000</v>
      </c>
      <c r="K33" s="5">
        <v>21</v>
      </c>
      <c r="L33" s="29" t="s">
        <v>394</v>
      </c>
      <c r="M33" s="3" t="s">
        <v>315</v>
      </c>
      <c r="N33" s="11">
        <v>52000</v>
      </c>
      <c r="P33" s="5">
        <v>21</v>
      </c>
      <c r="Q33" s="29" t="s">
        <v>406</v>
      </c>
      <c r="R33" s="3" t="s">
        <v>351</v>
      </c>
      <c r="S33" s="11">
        <v>772000</v>
      </c>
      <c r="U33" s="5">
        <v>21</v>
      </c>
      <c r="V33" s="4"/>
      <c r="W33" s="4"/>
      <c r="X33" s="4"/>
    </row>
    <row r="34" spans="1:24" ht="18" customHeight="1" x14ac:dyDescent="0.25">
      <c r="A34" s="5">
        <v>22</v>
      </c>
      <c r="B34" s="4"/>
      <c r="C34" s="4"/>
      <c r="D34" s="4"/>
      <c r="F34" s="5">
        <v>22</v>
      </c>
      <c r="G34" s="4" t="s">
        <v>160</v>
      </c>
      <c r="H34" s="3" t="s">
        <v>180</v>
      </c>
      <c r="I34" s="11">
        <v>174000</v>
      </c>
      <c r="K34" s="5">
        <v>22</v>
      </c>
      <c r="L34" s="29" t="s">
        <v>395</v>
      </c>
      <c r="M34" s="3" t="s">
        <v>316</v>
      </c>
      <c r="N34" s="11">
        <v>208000</v>
      </c>
      <c r="P34" s="5">
        <v>22</v>
      </c>
      <c r="Q34" s="29" t="s">
        <v>406</v>
      </c>
      <c r="R34" s="3" t="s">
        <v>353</v>
      </c>
      <c r="S34" s="11">
        <v>120000</v>
      </c>
      <c r="U34" s="5">
        <v>22</v>
      </c>
      <c r="V34" s="4"/>
      <c r="W34" s="4"/>
      <c r="X34" s="4"/>
    </row>
    <row r="35" spans="1:24" ht="18" customHeight="1" x14ac:dyDescent="0.25">
      <c r="A35" s="5">
        <v>23</v>
      </c>
      <c r="B35" s="4"/>
      <c r="C35" s="4"/>
      <c r="D35" s="4"/>
      <c r="F35" s="5">
        <v>23</v>
      </c>
      <c r="G35" s="29" t="s">
        <v>422</v>
      </c>
      <c r="H35" s="3" t="s">
        <v>173</v>
      </c>
      <c r="I35" s="11">
        <v>1260000</v>
      </c>
      <c r="K35" s="5">
        <v>23</v>
      </c>
      <c r="L35" s="29" t="s">
        <v>395</v>
      </c>
      <c r="M35" s="3" t="s">
        <v>317</v>
      </c>
      <c r="N35" s="11">
        <v>506000</v>
      </c>
      <c r="P35" s="5">
        <v>23</v>
      </c>
      <c r="Q35" s="29" t="s">
        <v>406</v>
      </c>
      <c r="R35" s="3" t="s">
        <v>354</v>
      </c>
      <c r="S35" s="11">
        <v>1591000</v>
      </c>
      <c r="U35" s="5">
        <v>23</v>
      </c>
      <c r="V35" s="4"/>
      <c r="W35" s="4"/>
      <c r="X35" s="4"/>
    </row>
    <row r="36" spans="1:24" ht="18" customHeight="1" x14ac:dyDescent="0.25">
      <c r="A36" s="5">
        <v>24</v>
      </c>
      <c r="B36" s="4"/>
      <c r="C36" s="4"/>
      <c r="D36" s="4"/>
      <c r="F36" s="5">
        <v>24</v>
      </c>
      <c r="G36" s="29" t="s">
        <v>422</v>
      </c>
      <c r="H36" s="3" t="s">
        <v>41</v>
      </c>
      <c r="I36" s="11">
        <v>1033000</v>
      </c>
      <c r="K36" s="5">
        <v>24</v>
      </c>
      <c r="L36" s="29" t="s">
        <v>395</v>
      </c>
      <c r="M36" s="3" t="s">
        <v>319</v>
      </c>
      <c r="N36" s="11">
        <v>917000</v>
      </c>
      <c r="P36" s="5">
        <v>24</v>
      </c>
      <c r="Q36" s="29" t="s">
        <v>406</v>
      </c>
      <c r="R36" s="3" t="s">
        <v>355</v>
      </c>
      <c r="S36" s="11">
        <v>325000</v>
      </c>
      <c r="U36" s="5">
        <v>24</v>
      </c>
      <c r="V36" s="4"/>
      <c r="W36" s="4"/>
      <c r="X36" s="4"/>
    </row>
    <row r="37" spans="1:24" ht="18" customHeight="1" x14ac:dyDescent="0.25">
      <c r="A37" s="5">
        <v>25</v>
      </c>
      <c r="B37" s="4"/>
      <c r="C37" s="4"/>
      <c r="D37" s="4"/>
      <c r="F37" s="5">
        <v>25</v>
      </c>
      <c r="G37" s="29" t="s">
        <v>422</v>
      </c>
      <c r="H37" s="3" t="s">
        <v>174</v>
      </c>
      <c r="I37" s="11">
        <v>120000</v>
      </c>
      <c r="K37" s="5">
        <v>25</v>
      </c>
      <c r="L37" s="29" t="s">
        <v>395</v>
      </c>
      <c r="M37" s="3" t="s">
        <v>320</v>
      </c>
      <c r="N37" s="11">
        <v>280000</v>
      </c>
      <c r="P37" s="5">
        <v>25</v>
      </c>
      <c r="Q37" s="29" t="s">
        <v>407</v>
      </c>
      <c r="R37" s="3" t="s">
        <v>94</v>
      </c>
      <c r="S37" s="11">
        <v>155000</v>
      </c>
      <c r="U37" s="5">
        <v>25</v>
      </c>
      <c r="V37" s="4"/>
      <c r="W37" s="4"/>
      <c r="X37" s="4"/>
    </row>
    <row r="38" spans="1:24" ht="18" customHeight="1" x14ac:dyDescent="0.25">
      <c r="A38" s="5">
        <v>26</v>
      </c>
      <c r="B38" s="4"/>
      <c r="C38" s="4"/>
      <c r="D38" s="4"/>
      <c r="F38" s="5">
        <v>26</v>
      </c>
      <c r="G38" s="29" t="s">
        <v>422</v>
      </c>
      <c r="H38" s="3" t="s">
        <v>175</v>
      </c>
      <c r="I38" s="11">
        <v>361000</v>
      </c>
      <c r="K38" s="5">
        <v>26</v>
      </c>
      <c r="L38" s="29" t="s">
        <v>395</v>
      </c>
      <c r="M38" s="3" t="s">
        <v>321</v>
      </c>
      <c r="N38" s="11">
        <v>1200000</v>
      </c>
      <c r="P38" s="5">
        <v>26</v>
      </c>
      <c r="Q38" s="29" t="s">
        <v>407</v>
      </c>
      <c r="R38" s="3" t="s">
        <v>229</v>
      </c>
      <c r="S38" s="11">
        <v>150000</v>
      </c>
      <c r="U38" s="5">
        <v>26</v>
      </c>
      <c r="V38" s="4"/>
      <c r="W38" s="4"/>
      <c r="X38" s="4"/>
    </row>
    <row r="39" spans="1:24" ht="18" customHeight="1" x14ac:dyDescent="0.25">
      <c r="A39" s="5">
        <v>27</v>
      </c>
      <c r="B39" s="4"/>
      <c r="C39" s="4"/>
      <c r="D39" s="4"/>
      <c r="F39" s="5">
        <v>27</v>
      </c>
      <c r="G39" s="29" t="s">
        <v>422</v>
      </c>
      <c r="H39" s="3" t="s">
        <v>176</v>
      </c>
      <c r="I39" s="11">
        <v>3960000</v>
      </c>
      <c r="K39" s="5">
        <v>27</v>
      </c>
      <c r="L39" s="29" t="s">
        <v>396</v>
      </c>
      <c r="M39" s="23" t="s">
        <v>322</v>
      </c>
      <c r="N39" s="11">
        <v>2145000</v>
      </c>
      <c r="P39" s="5">
        <v>27</v>
      </c>
      <c r="Q39" s="29" t="s">
        <v>407</v>
      </c>
      <c r="R39" s="3" t="s">
        <v>356</v>
      </c>
      <c r="S39" s="11">
        <v>437000</v>
      </c>
      <c r="U39" s="5">
        <v>27</v>
      </c>
      <c r="V39" s="4"/>
      <c r="W39" s="4"/>
      <c r="X39" s="4"/>
    </row>
    <row r="40" spans="1:24" ht="18" customHeight="1" x14ac:dyDescent="0.25">
      <c r="A40" s="5">
        <v>28</v>
      </c>
      <c r="B40" s="4"/>
      <c r="C40" s="4"/>
      <c r="D40" s="4"/>
      <c r="F40" s="5">
        <v>28</v>
      </c>
      <c r="G40" s="29" t="s">
        <v>422</v>
      </c>
      <c r="H40" s="3" t="s">
        <v>129</v>
      </c>
      <c r="I40" s="11">
        <v>165000</v>
      </c>
      <c r="K40" s="5">
        <v>28</v>
      </c>
      <c r="L40" s="29" t="s">
        <v>396</v>
      </c>
      <c r="M40" s="23" t="s">
        <v>324</v>
      </c>
      <c r="N40" s="11">
        <v>375000</v>
      </c>
      <c r="P40" s="5">
        <v>28</v>
      </c>
      <c r="Q40" s="29" t="s">
        <v>407</v>
      </c>
      <c r="R40" s="23" t="s">
        <v>357</v>
      </c>
      <c r="S40" s="11">
        <v>780000</v>
      </c>
      <c r="U40" s="5">
        <v>28</v>
      </c>
      <c r="V40" s="4"/>
      <c r="W40" s="4"/>
      <c r="X40" s="4"/>
    </row>
    <row r="41" spans="1:24" ht="18" customHeight="1" x14ac:dyDescent="0.25">
      <c r="A41" s="5">
        <v>29</v>
      </c>
      <c r="B41" s="4"/>
      <c r="C41" s="4"/>
      <c r="D41" s="4"/>
      <c r="F41" s="5">
        <v>29</v>
      </c>
      <c r="G41" s="29" t="s">
        <v>423</v>
      </c>
      <c r="H41" s="3" t="s">
        <v>41</v>
      </c>
      <c r="I41" s="11">
        <v>424000</v>
      </c>
      <c r="K41" s="5">
        <v>29</v>
      </c>
      <c r="L41" s="29" t="s">
        <v>396</v>
      </c>
      <c r="M41" s="23" t="s">
        <v>325</v>
      </c>
      <c r="N41" s="11">
        <v>1490000</v>
      </c>
      <c r="P41" s="5">
        <v>29</v>
      </c>
      <c r="Q41" s="29" t="s">
        <v>407</v>
      </c>
      <c r="R41" s="23" t="s">
        <v>358</v>
      </c>
      <c r="S41" s="11">
        <v>900000</v>
      </c>
      <c r="U41" s="5">
        <v>29</v>
      </c>
      <c r="V41" s="4"/>
      <c r="W41" s="4"/>
      <c r="X41" s="4"/>
    </row>
    <row r="42" spans="1:24" ht="18" customHeight="1" x14ac:dyDescent="0.25">
      <c r="A42" s="5">
        <v>30</v>
      </c>
      <c r="B42" s="4"/>
      <c r="C42" s="4"/>
      <c r="D42" s="4"/>
      <c r="F42" s="5">
        <v>30</v>
      </c>
      <c r="G42" s="29" t="s">
        <v>423</v>
      </c>
      <c r="H42" s="3" t="s">
        <v>71</v>
      </c>
      <c r="I42" s="11">
        <v>73000</v>
      </c>
      <c r="K42" s="5">
        <v>30</v>
      </c>
      <c r="L42" s="4"/>
      <c r="M42" s="4"/>
      <c r="N42" s="4"/>
      <c r="P42" s="5">
        <v>30</v>
      </c>
      <c r="Q42" s="4"/>
      <c r="R42" s="4"/>
      <c r="S42" s="4"/>
      <c r="U42" s="5">
        <v>30</v>
      </c>
      <c r="V42" s="4"/>
      <c r="W42" s="4"/>
      <c r="X42" s="4"/>
    </row>
    <row r="43" spans="1:24" ht="18" customHeight="1" x14ac:dyDescent="0.25">
      <c r="A43" s="5">
        <v>31</v>
      </c>
      <c r="B43" s="4"/>
      <c r="C43" s="4"/>
      <c r="D43" s="4"/>
      <c r="F43" s="5">
        <v>31</v>
      </c>
      <c r="G43" s="29" t="s">
        <v>423</v>
      </c>
      <c r="H43" s="3" t="s">
        <v>645</v>
      </c>
      <c r="I43" s="11">
        <v>280000</v>
      </c>
      <c r="K43" s="5">
        <v>31</v>
      </c>
      <c r="L43" s="4"/>
      <c r="M43" s="4"/>
      <c r="N43" s="4"/>
      <c r="P43" s="5">
        <v>31</v>
      </c>
      <c r="Q43" s="4"/>
      <c r="R43" s="4"/>
      <c r="S43" s="4"/>
      <c r="U43" s="5">
        <v>31</v>
      </c>
      <c r="V43" s="4"/>
      <c r="W43" s="4"/>
      <c r="X43" s="4"/>
    </row>
    <row r="44" spans="1:24" ht="18" customHeight="1" x14ac:dyDescent="0.25">
      <c r="A44" s="5">
        <v>32</v>
      </c>
      <c r="B44" s="4"/>
      <c r="C44" s="4"/>
      <c r="D44" s="4"/>
      <c r="F44" s="5">
        <v>32</v>
      </c>
      <c r="G44" s="29" t="s">
        <v>423</v>
      </c>
      <c r="H44" s="3" t="s">
        <v>177</v>
      </c>
      <c r="I44" s="11">
        <v>917000</v>
      </c>
      <c r="K44" s="5">
        <v>32</v>
      </c>
      <c r="L44" s="4"/>
      <c r="M44" s="4"/>
      <c r="N44" s="4"/>
      <c r="P44" s="5">
        <v>32</v>
      </c>
      <c r="Q44" s="4"/>
      <c r="R44" s="4"/>
      <c r="S44" s="4"/>
      <c r="U44" s="5">
        <v>32</v>
      </c>
      <c r="V44" s="4"/>
      <c r="W44" s="4"/>
      <c r="X44" s="4"/>
    </row>
    <row r="45" spans="1:24" ht="18" customHeight="1" x14ac:dyDescent="0.25">
      <c r="A45" s="53" t="s">
        <v>40</v>
      </c>
      <c r="B45" s="54"/>
      <c r="C45" s="55"/>
      <c r="D45" s="12">
        <f>SUM(D13:D22)</f>
        <v>6025000</v>
      </c>
      <c r="F45" s="53" t="s">
        <v>40</v>
      </c>
      <c r="G45" s="54"/>
      <c r="H45" s="55"/>
      <c r="I45" s="12">
        <f>SUM(I13:I44)</f>
        <v>25682150</v>
      </c>
      <c r="K45" s="53" t="s">
        <v>40</v>
      </c>
      <c r="L45" s="54"/>
      <c r="M45" s="55"/>
      <c r="N45" s="12">
        <f>SUM(N13:N38)</f>
        <v>22894500</v>
      </c>
      <c r="P45" s="53" t="s">
        <v>20</v>
      </c>
      <c r="Q45" s="54"/>
      <c r="R45" s="55"/>
      <c r="S45" s="12">
        <f>SUM(S13:S39)</f>
        <v>26085750</v>
      </c>
      <c r="U45" s="53" t="s">
        <v>40</v>
      </c>
      <c r="V45" s="54"/>
      <c r="W45" s="55"/>
      <c r="X45" s="12">
        <f>SUM(X13:X25)</f>
        <v>9042500</v>
      </c>
    </row>
    <row r="46" spans="1:24" ht="18" customHeight="1" x14ac:dyDescent="0.25">
      <c r="A46" s="56" t="s">
        <v>1</v>
      </c>
      <c r="B46" s="57"/>
      <c r="C46" s="57"/>
      <c r="D46" s="58"/>
      <c r="F46" s="56" t="s">
        <v>1</v>
      </c>
      <c r="G46" s="57"/>
      <c r="H46" s="57"/>
      <c r="I46" s="58"/>
      <c r="K46" s="56" t="s">
        <v>1</v>
      </c>
      <c r="L46" s="57"/>
      <c r="M46" s="57"/>
      <c r="N46" s="58"/>
      <c r="P46" s="56" t="s">
        <v>1</v>
      </c>
      <c r="Q46" s="57"/>
      <c r="R46" s="57"/>
      <c r="S46" s="58"/>
      <c r="U46" s="56" t="s">
        <v>1</v>
      </c>
      <c r="V46" s="57"/>
      <c r="W46" s="57"/>
      <c r="X46" s="58"/>
    </row>
    <row r="47" spans="1:24" ht="18" customHeight="1" x14ac:dyDescent="0.25">
      <c r="A47" s="5">
        <v>1</v>
      </c>
      <c r="B47" s="4" t="s">
        <v>155</v>
      </c>
      <c r="C47" s="3" t="s">
        <v>55</v>
      </c>
      <c r="D47" s="11">
        <v>667000</v>
      </c>
      <c r="F47" s="5">
        <v>1</v>
      </c>
      <c r="G47" s="4" t="s">
        <v>158</v>
      </c>
      <c r="H47" s="3" t="s">
        <v>280</v>
      </c>
      <c r="I47" s="11">
        <v>682000</v>
      </c>
      <c r="K47" s="33">
        <v>1</v>
      </c>
      <c r="L47" s="29" t="s">
        <v>295</v>
      </c>
      <c r="M47" s="3" t="s">
        <v>296</v>
      </c>
      <c r="N47" s="11">
        <v>1209000</v>
      </c>
      <c r="P47" s="5">
        <v>1</v>
      </c>
      <c r="Q47" s="29" t="s">
        <v>403</v>
      </c>
      <c r="R47" s="23" t="s">
        <v>359</v>
      </c>
      <c r="S47" s="11">
        <v>1600000</v>
      </c>
      <c r="U47" s="5">
        <v>1</v>
      </c>
      <c r="V47" s="29" t="s">
        <v>397</v>
      </c>
      <c r="W47" s="3" t="s">
        <v>373</v>
      </c>
      <c r="X47" s="11">
        <v>63000</v>
      </c>
    </row>
    <row r="48" spans="1:24" ht="18" customHeight="1" x14ac:dyDescent="0.25">
      <c r="A48" s="5">
        <v>2</v>
      </c>
      <c r="B48" s="4" t="s">
        <v>155</v>
      </c>
      <c r="C48" s="3" t="s">
        <v>57</v>
      </c>
      <c r="D48" s="11">
        <v>200000</v>
      </c>
      <c r="F48" s="5">
        <v>2</v>
      </c>
      <c r="G48" s="4" t="s">
        <v>158</v>
      </c>
      <c r="H48" s="3" t="s">
        <v>430</v>
      </c>
      <c r="I48" s="11">
        <v>60000</v>
      </c>
      <c r="K48" s="5">
        <v>2</v>
      </c>
      <c r="L48" s="29" t="s">
        <v>392</v>
      </c>
      <c r="M48" s="3" t="s">
        <v>326</v>
      </c>
      <c r="N48" s="11">
        <v>1612500</v>
      </c>
      <c r="P48" s="5">
        <v>2</v>
      </c>
      <c r="Q48" s="29" t="s">
        <v>403</v>
      </c>
      <c r="R48" s="23" t="s">
        <v>363</v>
      </c>
      <c r="S48" s="11">
        <v>1612500</v>
      </c>
      <c r="U48" s="5">
        <v>2</v>
      </c>
      <c r="V48" s="29" t="s">
        <v>397</v>
      </c>
      <c r="W48" s="23" t="s">
        <v>384</v>
      </c>
      <c r="X48" s="11">
        <v>1612500</v>
      </c>
    </row>
    <row r="49" spans="1:24" ht="18" customHeight="1" x14ac:dyDescent="0.25">
      <c r="A49" s="5">
        <v>3</v>
      </c>
      <c r="B49" s="4" t="s">
        <v>155</v>
      </c>
      <c r="C49" s="3" t="s">
        <v>43</v>
      </c>
      <c r="D49" s="11">
        <v>1920000</v>
      </c>
      <c r="F49" s="5">
        <v>3</v>
      </c>
      <c r="G49" s="4" t="s">
        <v>158</v>
      </c>
      <c r="H49" s="3" t="s">
        <v>178</v>
      </c>
      <c r="I49" s="11">
        <v>1290000</v>
      </c>
      <c r="K49" s="33">
        <v>3</v>
      </c>
      <c r="L49" s="29" t="s">
        <v>393</v>
      </c>
      <c r="M49" s="3" t="s">
        <v>308</v>
      </c>
      <c r="N49" s="11">
        <v>905000</v>
      </c>
      <c r="P49" s="5">
        <v>3</v>
      </c>
      <c r="Q49" s="29" t="s">
        <v>404</v>
      </c>
      <c r="R49" s="23" t="s">
        <v>360</v>
      </c>
      <c r="S49" s="11">
        <v>735000</v>
      </c>
      <c r="U49" s="5">
        <v>3</v>
      </c>
      <c r="V49" s="29" t="s">
        <v>398</v>
      </c>
      <c r="W49" s="23" t="s">
        <v>385</v>
      </c>
      <c r="X49" s="11">
        <v>1845000</v>
      </c>
    </row>
    <row r="50" spans="1:24" ht="18" customHeight="1" x14ac:dyDescent="0.25">
      <c r="A50" s="5">
        <v>4</v>
      </c>
      <c r="B50" s="4" t="s">
        <v>154</v>
      </c>
      <c r="C50" s="3" t="s">
        <v>56</v>
      </c>
      <c r="D50" s="11">
        <v>920000</v>
      </c>
      <c r="F50" s="5">
        <v>4</v>
      </c>
      <c r="G50" s="4" t="s">
        <v>159</v>
      </c>
      <c r="H50" s="3" t="s">
        <v>431</v>
      </c>
      <c r="I50" s="11">
        <v>515000</v>
      </c>
      <c r="K50" s="5">
        <v>4</v>
      </c>
      <c r="L50" s="29" t="s">
        <v>393</v>
      </c>
      <c r="M50" s="3" t="s">
        <v>234</v>
      </c>
      <c r="N50" s="11">
        <v>100000</v>
      </c>
      <c r="P50" s="5">
        <v>4</v>
      </c>
      <c r="Q50" s="29" t="s">
        <v>404</v>
      </c>
      <c r="R50" s="23" t="s">
        <v>361</v>
      </c>
      <c r="S50" s="11">
        <v>180000</v>
      </c>
      <c r="U50" s="5">
        <v>4</v>
      </c>
      <c r="V50" s="29" t="s">
        <v>397</v>
      </c>
      <c r="W50" s="23" t="s">
        <v>386</v>
      </c>
      <c r="X50" s="11">
        <v>300000</v>
      </c>
    </row>
    <row r="51" spans="1:24" ht="18" customHeight="1" x14ac:dyDescent="0.25">
      <c r="A51" s="5">
        <v>5</v>
      </c>
      <c r="B51" s="4" t="s">
        <v>154</v>
      </c>
      <c r="C51" s="3" t="s">
        <v>44</v>
      </c>
      <c r="D51" s="11">
        <v>1200000</v>
      </c>
      <c r="F51" s="5">
        <v>5</v>
      </c>
      <c r="G51" s="4" t="s">
        <v>159</v>
      </c>
      <c r="H51" s="3" t="s">
        <v>432</v>
      </c>
      <c r="I51" s="11">
        <v>80000</v>
      </c>
      <c r="K51" s="33">
        <v>5</v>
      </c>
      <c r="L51" s="29" t="s">
        <v>393</v>
      </c>
      <c r="M51" s="3" t="s">
        <v>327</v>
      </c>
      <c r="N51" s="11">
        <v>758000</v>
      </c>
      <c r="P51" s="5">
        <v>5</v>
      </c>
      <c r="Q51" s="29" t="s">
        <v>404</v>
      </c>
      <c r="R51" s="3" t="s">
        <v>346</v>
      </c>
      <c r="S51" s="11">
        <v>1370000</v>
      </c>
      <c r="U51" s="5">
        <v>5</v>
      </c>
      <c r="V51" s="29" t="s">
        <v>398</v>
      </c>
      <c r="W51" s="23" t="s">
        <v>387</v>
      </c>
      <c r="X51" s="11">
        <v>777000</v>
      </c>
    </row>
    <row r="52" spans="1:24" ht="18" customHeight="1" x14ac:dyDescent="0.25">
      <c r="A52" s="5">
        <v>6</v>
      </c>
      <c r="B52" s="4" t="s">
        <v>154</v>
      </c>
      <c r="C52" s="3" t="s">
        <v>45</v>
      </c>
      <c r="D52" s="11">
        <v>357500</v>
      </c>
      <c r="F52" s="5">
        <v>6</v>
      </c>
      <c r="G52" s="4" t="s">
        <v>159</v>
      </c>
      <c r="H52" s="3" t="s">
        <v>179</v>
      </c>
      <c r="I52" s="11">
        <v>1935000</v>
      </c>
      <c r="K52" s="5">
        <v>6</v>
      </c>
      <c r="L52" s="29" t="s">
        <v>394</v>
      </c>
      <c r="M52" s="3" t="s">
        <v>328</v>
      </c>
      <c r="N52" s="11">
        <v>1935000</v>
      </c>
      <c r="P52" s="5">
        <v>6</v>
      </c>
      <c r="Q52" s="29" t="s">
        <v>405</v>
      </c>
      <c r="R52" s="3" t="s">
        <v>56</v>
      </c>
      <c r="S52" s="11">
        <v>1220000</v>
      </c>
      <c r="U52" s="5">
        <v>6</v>
      </c>
      <c r="V52" s="29" t="s">
        <v>398</v>
      </c>
      <c r="W52" s="3" t="s">
        <v>55</v>
      </c>
      <c r="X52" s="11">
        <v>576000</v>
      </c>
    </row>
    <row r="53" spans="1:24" ht="18" customHeight="1" x14ac:dyDescent="0.25">
      <c r="A53" s="5">
        <v>7</v>
      </c>
      <c r="B53" s="4" t="s">
        <v>153</v>
      </c>
      <c r="C53" s="3" t="s">
        <v>46</v>
      </c>
      <c r="D53" s="11">
        <v>1935000</v>
      </c>
      <c r="F53" s="5">
        <v>7</v>
      </c>
      <c r="G53" s="4" t="s">
        <v>160</v>
      </c>
      <c r="H53" s="3" t="s">
        <v>430</v>
      </c>
      <c r="I53" s="11">
        <v>60000</v>
      </c>
      <c r="K53" s="33">
        <v>7</v>
      </c>
      <c r="L53" s="29" t="s">
        <v>394</v>
      </c>
      <c r="M53" s="3" t="s">
        <v>314</v>
      </c>
      <c r="N53" s="11">
        <v>761000</v>
      </c>
      <c r="P53" s="5">
        <v>7</v>
      </c>
      <c r="Q53" s="29" t="s">
        <v>405</v>
      </c>
      <c r="R53" s="3" t="s">
        <v>350</v>
      </c>
      <c r="S53" s="11">
        <v>1021000</v>
      </c>
      <c r="U53" s="5">
        <v>7</v>
      </c>
      <c r="V53" s="4"/>
      <c r="W53" s="4"/>
      <c r="X53" s="4"/>
    </row>
    <row r="54" spans="1:24" ht="18" customHeight="1" x14ac:dyDescent="0.25">
      <c r="A54" s="5">
        <v>8</v>
      </c>
      <c r="B54" s="4" t="s">
        <v>153</v>
      </c>
      <c r="C54" s="3" t="s">
        <v>47</v>
      </c>
      <c r="D54" s="11">
        <v>1090000</v>
      </c>
      <c r="F54" s="5">
        <v>8</v>
      </c>
      <c r="G54" s="4" t="s">
        <v>160</v>
      </c>
      <c r="H54" s="3" t="s">
        <v>429</v>
      </c>
      <c r="I54" s="11">
        <v>1425000</v>
      </c>
      <c r="K54" s="5">
        <v>8</v>
      </c>
      <c r="L54" s="29" t="s">
        <v>395</v>
      </c>
      <c r="M54" s="3" t="s">
        <v>318</v>
      </c>
      <c r="N54" s="11">
        <v>1220000</v>
      </c>
      <c r="P54" s="5">
        <v>8</v>
      </c>
      <c r="Q54" s="29" t="s">
        <v>406</v>
      </c>
      <c r="R54" s="3" t="s">
        <v>352</v>
      </c>
      <c r="S54" s="11">
        <v>810000</v>
      </c>
      <c r="U54" s="5">
        <v>8</v>
      </c>
      <c r="V54" s="4"/>
      <c r="W54" s="4"/>
      <c r="X54" s="4"/>
    </row>
    <row r="55" spans="1:24" ht="18" customHeight="1" x14ac:dyDescent="0.25">
      <c r="A55" s="5">
        <v>9</v>
      </c>
      <c r="B55" s="4"/>
      <c r="C55" s="3"/>
      <c r="D55" s="11"/>
      <c r="F55" s="5">
        <v>9</v>
      </c>
      <c r="G55" s="4" t="s">
        <v>161</v>
      </c>
      <c r="H55" s="3" t="s">
        <v>181</v>
      </c>
      <c r="I55" s="11">
        <v>1612500</v>
      </c>
      <c r="K55" s="6">
        <v>9</v>
      </c>
      <c r="L55" s="29" t="s">
        <v>395</v>
      </c>
      <c r="M55" s="3" t="s">
        <v>329</v>
      </c>
      <c r="N55" s="11">
        <v>1635000</v>
      </c>
      <c r="P55" s="5">
        <v>9</v>
      </c>
      <c r="Q55" s="29" t="s">
        <v>405</v>
      </c>
      <c r="R55" s="23" t="s">
        <v>362</v>
      </c>
      <c r="S55" s="11">
        <v>1935000</v>
      </c>
      <c r="U55" s="5">
        <v>9</v>
      </c>
      <c r="V55" s="4"/>
      <c r="W55" s="4"/>
      <c r="X55" s="4"/>
    </row>
    <row r="56" spans="1:24" ht="18" customHeight="1" x14ac:dyDescent="0.25">
      <c r="A56" s="5">
        <v>10</v>
      </c>
      <c r="B56" s="4"/>
      <c r="C56" s="3"/>
      <c r="D56" s="11"/>
      <c r="F56" s="5">
        <v>10</v>
      </c>
      <c r="G56" s="4" t="s">
        <v>161</v>
      </c>
      <c r="H56" s="3" t="s">
        <v>428</v>
      </c>
      <c r="I56" s="11">
        <v>980000</v>
      </c>
      <c r="K56" s="5">
        <v>10</v>
      </c>
      <c r="L56" s="29" t="s">
        <v>396</v>
      </c>
      <c r="M56" s="3" t="s">
        <v>330</v>
      </c>
      <c r="N56" s="11">
        <v>1290000</v>
      </c>
      <c r="P56" s="5">
        <v>10</v>
      </c>
      <c r="Q56" s="29" t="s">
        <v>406</v>
      </c>
      <c r="R56" s="23" t="s">
        <v>364</v>
      </c>
      <c r="S56" s="11">
        <v>1170000</v>
      </c>
      <c r="U56" s="5">
        <v>10</v>
      </c>
      <c r="V56" s="4"/>
      <c r="W56" s="4"/>
      <c r="X56" s="4"/>
    </row>
    <row r="57" spans="1:24" ht="18" customHeight="1" x14ac:dyDescent="0.25">
      <c r="A57" s="5">
        <v>11</v>
      </c>
      <c r="B57" s="4"/>
      <c r="C57" s="4"/>
      <c r="D57" s="4"/>
      <c r="F57" s="5">
        <v>11</v>
      </c>
      <c r="G57" s="4" t="s">
        <v>186</v>
      </c>
      <c r="H57" s="3" t="s">
        <v>426</v>
      </c>
      <c r="I57" s="11">
        <v>1262000</v>
      </c>
      <c r="K57" s="6">
        <v>11</v>
      </c>
      <c r="L57" s="29" t="s">
        <v>396</v>
      </c>
      <c r="M57" s="23" t="s">
        <v>323</v>
      </c>
      <c r="N57" s="11">
        <v>920000</v>
      </c>
      <c r="P57" s="5">
        <v>11</v>
      </c>
      <c r="Q57" s="29" t="s">
        <v>406</v>
      </c>
      <c r="R57" s="3" t="s">
        <v>365</v>
      </c>
      <c r="S57" s="11">
        <v>237500</v>
      </c>
      <c r="U57" s="5">
        <v>11</v>
      </c>
      <c r="V57" s="4"/>
      <c r="W57" s="4"/>
      <c r="X57" s="4"/>
    </row>
    <row r="58" spans="1:24" ht="18" customHeight="1" x14ac:dyDescent="0.25">
      <c r="A58" s="5">
        <v>12</v>
      </c>
      <c r="B58" s="4"/>
      <c r="C58" s="4"/>
      <c r="D58" s="4"/>
      <c r="F58" s="5">
        <v>12</v>
      </c>
      <c r="G58" s="4" t="s">
        <v>186</v>
      </c>
      <c r="H58" s="3" t="s">
        <v>433</v>
      </c>
      <c r="I58" s="11">
        <v>80000</v>
      </c>
      <c r="K58" s="6">
        <v>12</v>
      </c>
      <c r="L58" s="32"/>
      <c r="M58" s="32"/>
      <c r="N58" s="32"/>
      <c r="P58" s="5">
        <v>12</v>
      </c>
      <c r="Q58" s="29" t="s">
        <v>407</v>
      </c>
      <c r="R58" s="3" t="s">
        <v>366</v>
      </c>
      <c r="S58" s="11">
        <v>1645000</v>
      </c>
      <c r="U58" s="5">
        <v>12</v>
      </c>
      <c r="V58" s="4"/>
      <c r="W58" s="4"/>
      <c r="X58" s="4"/>
    </row>
    <row r="59" spans="1:24" ht="18" customHeight="1" x14ac:dyDescent="0.25">
      <c r="A59" s="5">
        <v>13</v>
      </c>
      <c r="B59" s="4"/>
      <c r="C59" s="4"/>
      <c r="D59" s="4"/>
      <c r="F59" s="5">
        <v>13</v>
      </c>
      <c r="G59" s="4"/>
      <c r="H59" s="3"/>
      <c r="I59" s="11"/>
      <c r="K59" s="6">
        <v>13</v>
      </c>
      <c r="L59" s="4"/>
      <c r="M59" s="4"/>
      <c r="N59" s="4"/>
      <c r="P59" s="5">
        <v>13</v>
      </c>
      <c r="Q59" s="29" t="s">
        <v>407</v>
      </c>
      <c r="R59" s="3" t="s">
        <v>367</v>
      </c>
      <c r="S59" s="11">
        <v>1098000</v>
      </c>
      <c r="U59" s="5">
        <v>13</v>
      </c>
      <c r="V59" s="4"/>
      <c r="W59" s="4"/>
      <c r="X59" s="4"/>
    </row>
    <row r="60" spans="1:24" ht="18" customHeight="1" x14ac:dyDescent="0.25">
      <c r="A60" s="5">
        <v>14</v>
      </c>
      <c r="B60" s="4"/>
      <c r="C60" s="4"/>
      <c r="D60" s="4"/>
      <c r="F60" s="4"/>
      <c r="G60" s="4"/>
      <c r="H60" s="4"/>
      <c r="I60" s="4"/>
      <c r="K60" s="5">
        <v>14</v>
      </c>
      <c r="L60" s="4"/>
      <c r="M60" s="4"/>
      <c r="N60" s="4"/>
      <c r="P60" s="5">
        <v>14</v>
      </c>
      <c r="Q60" s="4"/>
      <c r="R60" s="4"/>
      <c r="S60" s="4"/>
      <c r="U60" s="5">
        <v>14</v>
      </c>
      <c r="V60" s="4"/>
      <c r="W60" s="4"/>
      <c r="X60" s="4"/>
    </row>
    <row r="61" spans="1:24" x14ac:dyDescent="0.25">
      <c r="A61" s="5">
        <v>15</v>
      </c>
      <c r="B61" s="4"/>
      <c r="C61" s="4"/>
      <c r="D61" s="4"/>
      <c r="F61" s="4"/>
      <c r="G61" s="4"/>
      <c r="H61" s="4"/>
      <c r="I61" s="4"/>
      <c r="K61" s="6">
        <v>15</v>
      </c>
      <c r="L61" s="4"/>
      <c r="M61" s="4"/>
      <c r="N61" s="4"/>
      <c r="P61" s="5">
        <v>15</v>
      </c>
      <c r="Q61" s="4"/>
      <c r="R61" s="4"/>
      <c r="S61" s="4"/>
      <c r="U61" s="5">
        <v>15</v>
      </c>
      <c r="V61" s="4"/>
      <c r="W61" s="4"/>
      <c r="X61" s="4"/>
    </row>
    <row r="62" spans="1:24" ht="15.75" x14ac:dyDescent="0.25">
      <c r="A62" s="53" t="s">
        <v>40</v>
      </c>
      <c r="B62" s="54"/>
      <c r="C62" s="55"/>
      <c r="D62" s="12">
        <f>SUM(D47:D56)</f>
        <v>8289500</v>
      </c>
      <c r="F62" s="53" t="s">
        <v>40</v>
      </c>
      <c r="G62" s="54"/>
      <c r="H62" s="55"/>
      <c r="I62" s="12">
        <f>SUM(I47:I59)</f>
        <v>9981500</v>
      </c>
      <c r="K62" s="53" t="s">
        <v>40</v>
      </c>
      <c r="L62" s="54"/>
      <c r="M62" s="55"/>
      <c r="N62" s="12">
        <f>SUM(N39:N57)</f>
        <v>39250000</v>
      </c>
      <c r="P62" s="53" t="s">
        <v>40</v>
      </c>
      <c r="Q62" s="54"/>
      <c r="R62" s="55"/>
      <c r="S62" s="12">
        <f>SUM(S47:S59)</f>
        <v>14634000</v>
      </c>
      <c r="U62" s="53" t="s">
        <v>40</v>
      </c>
      <c r="V62" s="54"/>
      <c r="W62" s="55"/>
      <c r="X62" s="12">
        <f>SUM(X48:X52)</f>
        <v>5110500</v>
      </c>
    </row>
    <row r="63" spans="1:24" x14ac:dyDescent="0.25">
      <c r="A63" s="56" t="s">
        <v>3</v>
      </c>
      <c r="B63" s="57"/>
      <c r="C63" s="57"/>
      <c r="D63" s="58"/>
      <c r="F63" s="56" t="s">
        <v>3</v>
      </c>
      <c r="G63" s="57"/>
      <c r="H63" s="57"/>
      <c r="I63" s="58"/>
      <c r="K63" s="56" t="s">
        <v>3</v>
      </c>
      <c r="L63" s="57"/>
      <c r="M63" s="57"/>
      <c r="N63" s="43"/>
      <c r="P63" s="56" t="s">
        <v>3</v>
      </c>
      <c r="Q63" s="57"/>
      <c r="R63" s="57"/>
      <c r="S63" s="43"/>
      <c r="U63" s="56" t="s">
        <v>3</v>
      </c>
      <c r="V63" s="57"/>
      <c r="W63" s="57"/>
      <c r="X63" s="43"/>
    </row>
    <row r="64" spans="1:24" ht="15.75" x14ac:dyDescent="0.25">
      <c r="A64" s="6">
        <v>1</v>
      </c>
      <c r="B64" s="4" t="s">
        <v>154</v>
      </c>
      <c r="C64" s="3" t="s">
        <v>48</v>
      </c>
      <c r="D64" s="11">
        <v>380000</v>
      </c>
      <c r="F64" s="6">
        <v>1</v>
      </c>
      <c r="G64" s="7" t="s">
        <v>157</v>
      </c>
      <c r="H64" s="9" t="s">
        <v>182</v>
      </c>
      <c r="I64" s="11">
        <v>570000</v>
      </c>
      <c r="K64" s="6">
        <v>1</v>
      </c>
      <c r="L64" s="29" t="s">
        <v>392</v>
      </c>
      <c r="M64" s="9" t="s">
        <v>331</v>
      </c>
      <c r="N64" s="11">
        <v>380000</v>
      </c>
      <c r="P64" s="6">
        <v>1</v>
      </c>
      <c r="Q64" s="29" t="s">
        <v>404</v>
      </c>
      <c r="R64" s="9" t="s">
        <v>368</v>
      </c>
      <c r="S64" s="11">
        <v>570000</v>
      </c>
      <c r="U64" s="6">
        <v>1</v>
      </c>
      <c r="V64" s="29" t="s">
        <v>397</v>
      </c>
      <c r="W64" s="9" t="s">
        <v>332</v>
      </c>
      <c r="X64" s="11">
        <v>570000</v>
      </c>
    </row>
    <row r="65" spans="1:24" ht="15.75" x14ac:dyDescent="0.25">
      <c r="A65" s="6">
        <v>2</v>
      </c>
      <c r="B65" s="7"/>
      <c r="C65" s="9"/>
      <c r="D65" s="11"/>
      <c r="F65" s="6">
        <v>2</v>
      </c>
      <c r="G65" s="7" t="s">
        <v>159</v>
      </c>
      <c r="H65" s="9" t="s">
        <v>183</v>
      </c>
      <c r="I65" s="11">
        <v>190000</v>
      </c>
      <c r="K65" s="6">
        <v>2</v>
      </c>
      <c r="L65" s="29" t="s">
        <v>393</v>
      </c>
      <c r="M65" s="9" t="s">
        <v>332</v>
      </c>
      <c r="N65" s="11">
        <v>570000</v>
      </c>
      <c r="P65" s="6">
        <v>2</v>
      </c>
      <c r="Q65" s="29" t="s">
        <v>405</v>
      </c>
      <c r="R65" s="9" t="s">
        <v>369</v>
      </c>
      <c r="S65" s="11">
        <v>380000</v>
      </c>
      <c r="U65" s="6">
        <v>2</v>
      </c>
      <c r="V65" s="29" t="s">
        <v>397</v>
      </c>
      <c r="W65" s="9" t="s">
        <v>391</v>
      </c>
      <c r="X65" s="11">
        <v>26000</v>
      </c>
    </row>
    <row r="66" spans="1:24" ht="15.75" x14ac:dyDescent="0.25">
      <c r="A66" s="6">
        <v>3</v>
      </c>
      <c r="B66" s="4"/>
      <c r="C66" s="3"/>
      <c r="D66" s="11"/>
      <c r="F66" s="6">
        <v>3</v>
      </c>
      <c r="G66" s="4" t="s">
        <v>161</v>
      </c>
      <c r="H66" s="3" t="s">
        <v>184</v>
      </c>
      <c r="I66" s="11">
        <v>570000</v>
      </c>
      <c r="K66" s="6">
        <v>3</v>
      </c>
      <c r="L66" s="29" t="s">
        <v>394</v>
      </c>
      <c r="M66" s="9" t="s">
        <v>331</v>
      </c>
      <c r="N66" s="11">
        <v>380000</v>
      </c>
      <c r="P66" s="6">
        <v>3</v>
      </c>
      <c r="Q66" s="29" t="s">
        <v>406</v>
      </c>
      <c r="R66" s="9" t="s">
        <v>369</v>
      </c>
      <c r="S66" s="11">
        <v>380000</v>
      </c>
      <c r="U66" s="6">
        <v>3</v>
      </c>
      <c r="V66" s="29"/>
      <c r="W66" s="9"/>
      <c r="X66" s="11"/>
    </row>
    <row r="67" spans="1:24" ht="15.75" x14ac:dyDescent="0.25">
      <c r="A67" s="6">
        <v>4</v>
      </c>
      <c r="B67" s="4"/>
      <c r="C67" s="3"/>
      <c r="D67" s="11"/>
      <c r="F67" s="6">
        <v>4</v>
      </c>
      <c r="G67" s="4"/>
      <c r="H67" s="3"/>
      <c r="I67" s="11"/>
      <c r="K67" s="6">
        <v>4</v>
      </c>
      <c r="L67" s="29" t="s">
        <v>396</v>
      </c>
      <c r="M67" s="9" t="s">
        <v>331</v>
      </c>
      <c r="N67" s="11">
        <v>380000</v>
      </c>
      <c r="P67" s="6">
        <v>4</v>
      </c>
      <c r="Q67" s="4"/>
      <c r="R67" s="9"/>
      <c r="S67" s="11"/>
      <c r="U67" s="6">
        <v>4</v>
      </c>
      <c r="V67" s="29"/>
      <c r="W67" s="9"/>
      <c r="X67" s="11"/>
    </row>
    <row r="68" spans="1:24" ht="15.75" x14ac:dyDescent="0.25">
      <c r="A68" s="6">
        <v>5</v>
      </c>
      <c r="B68" s="4"/>
      <c r="C68" s="3"/>
      <c r="D68" s="11"/>
      <c r="F68" s="6">
        <v>5</v>
      </c>
      <c r="G68" s="4"/>
      <c r="H68" s="3"/>
      <c r="I68" s="11"/>
      <c r="K68" s="6">
        <v>5</v>
      </c>
      <c r="L68" s="4"/>
      <c r="M68" s="3"/>
      <c r="N68" s="11"/>
      <c r="P68" s="6">
        <v>5</v>
      </c>
      <c r="Q68" s="4"/>
      <c r="R68" s="3"/>
      <c r="S68" s="11"/>
      <c r="U68" s="6">
        <v>5</v>
      </c>
      <c r="V68" s="4"/>
      <c r="W68" s="3"/>
      <c r="X68" s="11"/>
    </row>
    <row r="69" spans="1:24" ht="15.75" x14ac:dyDescent="0.25">
      <c r="A69" s="53" t="s">
        <v>40</v>
      </c>
      <c r="B69" s="54"/>
      <c r="C69" s="55"/>
      <c r="D69" s="12">
        <f>SUM(D64:D68)</f>
        <v>380000</v>
      </c>
      <c r="F69" s="53" t="s">
        <v>40</v>
      </c>
      <c r="G69" s="54"/>
      <c r="H69" s="55"/>
      <c r="I69" s="12">
        <f>SUM(I64:I68)</f>
        <v>1330000</v>
      </c>
      <c r="K69" s="53" t="s">
        <v>40</v>
      </c>
      <c r="L69" s="54"/>
      <c r="M69" s="55"/>
      <c r="N69" s="12">
        <f>SUM(N64:N68)</f>
        <v>1710000</v>
      </c>
      <c r="P69" s="53" t="s">
        <v>40</v>
      </c>
      <c r="Q69" s="54"/>
      <c r="R69" s="55"/>
      <c r="S69" s="12">
        <f>SUM(S64:S68)</f>
        <v>1330000</v>
      </c>
      <c r="U69" s="53" t="s">
        <v>40</v>
      </c>
      <c r="V69" s="54"/>
      <c r="W69" s="55"/>
      <c r="X69" s="12">
        <f>SUM(X64:X68)</f>
        <v>596000</v>
      </c>
    </row>
    <row r="70" spans="1:24" x14ac:dyDescent="0.25">
      <c r="A70" s="56" t="s">
        <v>5</v>
      </c>
      <c r="B70" s="57"/>
      <c r="C70" s="57"/>
      <c r="D70" s="43"/>
      <c r="F70" s="56" t="s">
        <v>5</v>
      </c>
      <c r="G70" s="57"/>
      <c r="H70" s="57"/>
      <c r="I70" s="43"/>
      <c r="K70" s="56" t="s">
        <v>5</v>
      </c>
      <c r="L70" s="57"/>
      <c r="M70" s="57"/>
      <c r="N70" s="43"/>
      <c r="P70" s="56" t="s">
        <v>5</v>
      </c>
      <c r="Q70" s="57"/>
      <c r="R70" s="57"/>
      <c r="S70" s="43"/>
      <c r="U70" s="56" t="s">
        <v>5</v>
      </c>
      <c r="V70" s="57"/>
      <c r="W70" s="57"/>
      <c r="X70" s="43"/>
    </row>
    <row r="71" spans="1:24" ht="15.75" x14ac:dyDescent="0.25">
      <c r="A71" s="5">
        <v>1</v>
      </c>
      <c r="B71" s="4"/>
      <c r="C71" s="3"/>
      <c r="D71" s="11"/>
      <c r="F71" s="5">
        <v>1</v>
      </c>
      <c r="G71" s="4"/>
      <c r="H71" s="3"/>
      <c r="I71" s="11"/>
      <c r="K71" s="5">
        <v>1</v>
      </c>
      <c r="L71" s="29" t="s">
        <v>295</v>
      </c>
      <c r="M71" s="3" t="s">
        <v>223</v>
      </c>
      <c r="N71" s="11">
        <v>35000</v>
      </c>
      <c r="P71" s="5">
        <v>1</v>
      </c>
      <c r="Q71" s="4"/>
      <c r="R71" s="3"/>
      <c r="S71" s="11"/>
      <c r="U71" s="5">
        <v>1</v>
      </c>
      <c r="V71" s="35"/>
      <c r="W71" s="9"/>
      <c r="X71" s="34"/>
    </row>
    <row r="72" spans="1:24" ht="15.75" x14ac:dyDescent="0.25">
      <c r="A72" s="5">
        <v>2</v>
      </c>
      <c r="B72" s="4"/>
      <c r="C72" s="3"/>
      <c r="D72" s="11"/>
      <c r="F72" s="5">
        <v>2</v>
      </c>
      <c r="G72" s="4"/>
      <c r="H72" s="3"/>
      <c r="I72" s="11"/>
      <c r="K72" s="5">
        <v>2</v>
      </c>
      <c r="L72" s="29" t="s">
        <v>393</v>
      </c>
      <c r="M72" s="3" t="s">
        <v>333</v>
      </c>
      <c r="N72" s="11">
        <v>80000</v>
      </c>
      <c r="P72" s="5">
        <v>2</v>
      </c>
      <c r="Q72" s="4"/>
      <c r="R72" s="3"/>
      <c r="S72" s="11"/>
      <c r="U72" s="5">
        <v>2</v>
      </c>
      <c r="V72" s="4"/>
      <c r="W72" s="3"/>
      <c r="X72" s="11"/>
    </row>
    <row r="73" spans="1:24" ht="15.75" x14ac:dyDescent="0.25">
      <c r="A73" s="5">
        <v>3</v>
      </c>
      <c r="B73" s="4"/>
      <c r="C73" s="3"/>
      <c r="D73" s="11"/>
      <c r="F73" s="5">
        <v>3</v>
      </c>
      <c r="G73" s="4"/>
      <c r="H73" s="3"/>
      <c r="I73" s="11"/>
      <c r="K73" s="5">
        <v>3</v>
      </c>
      <c r="L73" s="4"/>
      <c r="M73" s="3"/>
      <c r="N73" s="11"/>
      <c r="P73" s="5">
        <v>3</v>
      </c>
      <c r="Q73" s="4"/>
      <c r="R73" s="3"/>
      <c r="S73" s="11"/>
      <c r="U73" s="5">
        <v>3</v>
      </c>
      <c r="V73" s="4"/>
      <c r="W73" s="3"/>
      <c r="X73" s="11"/>
    </row>
    <row r="74" spans="1:24" ht="15.75" x14ac:dyDescent="0.25">
      <c r="A74" s="53" t="s">
        <v>40</v>
      </c>
      <c r="B74" s="54"/>
      <c r="C74" s="55"/>
      <c r="D74" s="12">
        <f>SUM(D71:D73)</f>
        <v>0</v>
      </c>
      <c r="F74" s="53" t="s">
        <v>40</v>
      </c>
      <c r="G74" s="54"/>
      <c r="H74" s="55"/>
      <c r="I74" s="12">
        <f>SUM(I71:I73)</f>
        <v>0</v>
      </c>
      <c r="K74" s="53" t="s">
        <v>40</v>
      </c>
      <c r="L74" s="54"/>
      <c r="M74" s="55"/>
      <c r="N74" s="12">
        <f>SUM(N71:N73)</f>
        <v>115000</v>
      </c>
      <c r="P74" s="53" t="s">
        <v>40</v>
      </c>
      <c r="Q74" s="54"/>
      <c r="R74" s="55"/>
      <c r="S74" s="12">
        <f>SUM(S71:S73)</f>
        <v>0</v>
      </c>
      <c r="U74" s="53" t="s">
        <v>40</v>
      </c>
      <c r="V74" s="54"/>
      <c r="W74" s="55"/>
      <c r="X74" s="12">
        <f>SUM(X71:X73)</f>
        <v>0</v>
      </c>
    </row>
    <row r="75" spans="1:24" x14ac:dyDescent="0.25">
      <c r="A75" s="56" t="s">
        <v>2</v>
      </c>
      <c r="B75" s="57"/>
      <c r="C75" s="57"/>
      <c r="D75" s="43"/>
      <c r="F75" s="56" t="s">
        <v>2</v>
      </c>
      <c r="G75" s="57"/>
      <c r="H75" s="57"/>
      <c r="I75" s="43"/>
      <c r="K75" s="56" t="s">
        <v>2</v>
      </c>
      <c r="L75" s="57"/>
      <c r="M75" s="57"/>
      <c r="N75" s="43"/>
      <c r="P75" s="56" t="s">
        <v>2</v>
      </c>
      <c r="Q75" s="57"/>
      <c r="R75" s="57"/>
      <c r="S75" s="43"/>
      <c r="U75" s="56" t="s">
        <v>2</v>
      </c>
      <c r="V75" s="57"/>
      <c r="W75" s="57"/>
      <c r="X75" s="43"/>
    </row>
    <row r="76" spans="1:24" ht="15.75" x14ac:dyDescent="0.25">
      <c r="A76" s="5">
        <v>1</v>
      </c>
      <c r="B76" s="4"/>
      <c r="C76" s="3"/>
      <c r="D76" s="11"/>
      <c r="F76" s="5">
        <v>1</v>
      </c>
      <c r="G76" s="4" t="s">
        <v>160</v>
      </c>
      <c r="H76" s="3" t="s">
        <v>185</v>
      </c>
      <c r="I76" s="11">
        <v>200000</v>
      </c>
      <c r="K76" s="5">
        <v>1</v>
      </c>
      <c r="L76" s="4"/>
      <c r="M76" s="3"/>
      <c r="N76" s="11"/>
      <c r="P76" s="5">
        <v>1</v>
      </c>
      <c r="Q76" s="4"/>
      <c r="R76" s="3"/>
      <c r="S76" s="11"/>
      <c r="U76" s="5">
        <v>1</v>
      </c>
      <c r="V76" s="4"/>
      <c r="W76" s="3"/>
      <c r="X76" s="11"/>
    </row>
    <row r="77" spans="1:24" ht="15.75" x14ac:dyDescent="0.25">
      <c r="A77" s="5">
        <v>2</v>
      </c>
      <c r="B77" s="4"/>
      <c r="C77" s="3"/>
      <c r="D77" s="11"/>
      <c r="F77" s="5">
        <v>2</v>
      </c>
      <c r="G77" s="4"/>
      <c r="H77" s="3"/>
      <c r="I77" s="11"/>
      <c r="K77" s="5">
        <v>2</v>
      </c>
      <c r="L77" s="4"/>
      <c r="M77" s="3"/>
      <c r="N77" s="11"/>
      <c r="P77" s="5">
        <v>2</v>
      </c>
      <c r="Q77" s="4"/>
      <c r="R77" s="3"/>
      <c r="S77" s="11"/>
      <c r="U77" s="5">
        <v>2</v>
      </c>
      <c r="V77" s="4"/>
      <c r="W77" s="3"/>
      <c r="X77" s="11"/>
    </row>
    <row r="78" spans="1:24" ht="15.75" x14ac:dyDescent="0.25">
      <c r="A78" s="5">
        <v>3</v>
      </c>
      <c r="B78" s="4"/>
      <c r="C78" s="3"/>
      <c r="D78" s="11"/>
      <c r="F78" s="5">
        <v>3</v>
      </c>
      <c r="G78" s="4"/>
      <c r="H78" s="3"/>
      <c r="I78" s="11"/>
      <c r="K78" s="5">
        <v>3</v>
      </c>
      <c r="L78" s="4"/>
      <c r="M78" s="3"/>
      <c r="N78" s="11"/>
      <c r="P78" s="5">
        <v>3</v>
      </c>
      <c r="Q78" s="4"/>
      <c r="R78" s="3"/>
      <c r="S78" s="11"/>
      <c r="U78" s="5">
        <v>3</v>
      </c>
      <c r="V78" s="4"/>
      <c r="W78" s="3"/>
      <c r="X78" s="11"/>
    </row>
    <row r="79" spans="1:24" ht="15.75" x14ac:dyDescent="0.25">
      <c r="A79" s="53" t="s">
        <v>40</v>
      </c>
      <c r="B79" s="54"/>
      <c r="C79" s="55"/>
      <c r="D79" s="12">
        <f>SUM(D76:D78)</f>
        <v>0</v>
      </c>
      <c r="F79" s="53" t="s">
        <v>40</v>
      </c>
      <c r="G79" s="54"/>
      <c r="H79" s="55"/>
      <c r="I79" s="12">
        <f>SUM(I76:I78)</f>
        <v>200000</v>
      </c>
      <c r="K79" s="53" t="s">
        <v>40</v>
      </c>
      <c r="L79" s="54"/>
      <c r="M79" s="55"/>
      <c r="N79" s="12">
        <f>SUM(N76:N78)</f>
        <v>0</v>
      </c>
      <c r="P79" s="53" t="s">
        <v>40</v>
      </c>
      <c r="Q79" s="54"/>
      <c r="R79" s="55"/>
      <c r="S79" s="12">
        <f>SUM(S76:S78)</f>
        <v>0</v>
      </c>
      <c r="U79" s="53" t="s">
        <v>40</v>
      </c>
      <c r="V79" s="54"/>
      <c r="W79" s="55"/>
      <c r="X79" s="12">
        <f>SUM(X76:X78)</f>
        <v>0</v>
      </c>
    </row>
    <row r="80" spans="1:24" x14ac:dyDescent="0.25">
      <c r="A80" s="56" t="s">
        <v>4</v>
      </c>
      <c r="B80" s="57"/>
      <c r="C80" s="57"/>
      <c r="D80" s="43"/>
      <c r="F80" s="56" t="s">
        <v>4</v>
      </c>
      <c r="G80" s="57"/>
      <c r="H80" s="57"/>
      <c r="I80" s="43"/>
      <c r="K80" s="56" t="s">
        <v>4</v>
      </c>
      <c r="L80" s="57"/>
      <c r="M80" s="57"/>
      <c r="N80" s="43"/>
      <c r="P80" s="56" t="s">
        <v>4</v>
      </c>
      <c r="Q80" s="57"/>
      <c r="R80" s="57"/>
      <c r="S80" s="43"/>
      <c r="U80" s="56" t="s">
        <v>4</v>
      </c>
      <c r="V80" s="57"/>
      <c r="W80" s="57"/>
      <c r="X80" s="43"/>
    </row>
    <row r="81" spans="1:24" ht="15.75" x14ac:dyDescent="0.25">
      <c r="A81" s="5">
        <v>1</v>
      </c>
      <c r="B81" s="4"/>
      <c r="C81" s="3"/>
      <c r="D81" s="11"/>
      <c r="F81" s="5">
        <v>1</v>
      </c>
      <c r="G81" s="4" t="s">
        <v>186</v>
      </c>
      <c r="H81" s="3" t="s">
        <v>118</v>
      </c>
      <c r="I81" s="11">
        <v>150000</v>
      </c>
      <c r="K81" s="5">
        <v>1</v>
      </c>
      <c r="L81" s="4"/>
      <c r="M81" s="3"/>
      <c r="N81" s="11"/>
      <c r="P81" s="5">
        <v>1</v>
      </c>
      <c r="Q81" s="4"/>
      <c r="R81" s="3"/>
      <c r="S81" s="11"/>
      <c r="U81" s="5">
        <v>1</v>
      </c>
      <c r="V81" s="4"/>
      <c r="W81" s="3"/>
      <c r="X81" s="11"/>
    </row>
    <row r="82" spans="1:24" ht="15.75" x14ac:dyDescent="0.25">
      <c r="A82" s="5">
        <v>2</v>
      </c>
      <c r="B82" s="4"/>
      <c r="C82" s="3"/>
      <c r="D82" s="11"/>
      <c r="F82" s="5">
        <v>2</v>
      </c>
      <c r="G82" s="4"/>
      <c r="H82" s="3"/>
      <c r="I82" s="11"/>
      <c r="K82" s="5">
        <v>2</v>
      </c>
      <c r="L82" s="4"/>
      <c r="M82" s="3"/>
      <c r="N82" s="11"/>
      <c r="P82" s="5">
        <v>2</v>
      </c>
      <c r="Q82" s="4"/>
      <c r="R82" s="3"/>
      <c r="S82" s="11"/>
      <c r="U82" s="5">
        <v>2</v>
      </c>
      <c r="V82" s="4"/>
      <c r="W82" s="3"/>
      <c r="X82" s="11"/>
    </row>
    <row r="83" spans="1:24" ht="15.75" x14ac:dyDescent="0.25">
      <c r="A83" s="5">
        <v>3</v>
      </c>
      <c r="B83" s="4"/>
      <c r="C83" s="3"/>
      <c r="D83" s="11"/>
      <c r="F83" s="5">
        <v>3</v>
      </c>
      <c r="G83" s="4"/>
      <c r="H83" s="3"/>
      <c r="I83" s="11"/>
      <c r="K83" s="5">
        <v>3</v>
      </c>
      <c r="L83" s="4"/>
      <c r="M83" s="3"/>
      <c r="N83" s="11"/>
      <c r="P83" s="5">
        <v>3</v>
      </c>
      <c r="Q83" s="4"/>
      <c r="R83" s="3"/>
      <c r="S83" s="11"/>
      <c r="U83" s="5">
        <v>3</v>
      </c>
      <c r="V83" s="4"/>
      <c r="W83" s="3"/>
      <c r="X83" s="11"/>
    </row>
    <row r="84" spans="1:24" ht="15.75" x14ac:dyDescent="0.25">
      <c r="A84" s="53" t="s">
        <v>40</v>
      </c>
      <c r="B84" s="54"/>
      <c r="C84" s="55"/>
      <c r="D84" s="12">
        <f>SUM(D81:D83)</f>
        <v>0</v>
      </c>
      <c r="F84" s="53" t="s">
        <v>40</v>
      </c>
      <c r="G84" s="54"/>
      <c r="H84" s="55"/>
      <c r="I84" s="12">
        <f>SUM(I81:I83)</f>
        <v>150000</v>
      </c>
      <c r="K84" s="53" t="s">
        <v>40</v>
      </c>
      <c r="L84" s="54"/>
      <c r="M84" s="55"/>
      <c r="N84" s="12">
        <f>SUM(N81:N83)</f>
        <v>0</v>
      </c>
      <c r="P84" s="53" t="s">
        <v>658</v>
      </c>
      <c r="Q84" s="54"/>
      <c r="R84" s="55"/>
      <c r="S84" s="12">
        <f>SUM(S81:S83)</f>
        <v>0</v>
      </c>
      <c r="U84" s="53" t="s">
        <v>40</v>
      </c>
      <c r="V84" s="54"/>
      <c r="W84" s="55"/>
      <c r="X84" s="12">
        <f>SUM(X81:X83)</f>
        <v>0</v>
      </c>
    </row>
    <row r="85" spans="1:24" ht="15.75" x14ac:dyDescent="0.25">
      <c r="A85" s="53" t="s">
        <v>21</v>
      </c>
      <c r="B85" s="54"/>
      <c r="C85" s="55"/>
      <c r="D85" s="11">
        <f>SUM(D11)</f>
        <v>15686906</v>
      </c>
      <c r="F85" s="53" t="s">
        <v>21</v>
      </c>
      <c r="G85" s="54"/>
      <c r="H85" s="55"/>
      <c r="I85" s="11">
        <f>SUM(I11)</f>
        <v>54992406</v>
      </c>
      <c r="K85" s="53" t="s">
        <v>21</v>
      </c>
      <c r="L85" s="54"/>
      <c r="M85" s="55"/>
      <c r="N85" s="11">
        <f>SUM(N11)</f>
        <v>37648756</v>
      </c>
      <c r="P85" s="53" t="s">
        <v>22</v>
      </c>
      <c r="Q85" s="54"/>
      <c r="R85" s="55"/>
      <c r="S85" s="11">
        <f>SUM(S11)</f>
        <v>18679256</v>
      </c>
      <c r="U85" s="53" t="s">
        <v>21</v>
      </c>
      <c r="V85" s="54"/>
      <c r="W85" s="55"/>
      <c r="X85" s="11">
        <f>SUM(X11)</f>
        <v>1629506</v>
      </c>
    </row>
    <row r="86" spans="1:24" ht="15.75" x14ac:dyDescent="0.25">
      <c r="A86" s="53" t="s">
        <v>22</v>
      </c>
      <c r="B86" s="54"/>
      <c r="C86" s="55"/>
      <c r="D86" s="11">
        <f>SUM(D45,D62,D69,D74,D79,D84)</f>
        <v>14694500</v>
      </c>
      <c r="F86" s="53" t="s">
        <v>22</v>
      </c>
      <c r="G86" s="54"/>
      <c r="H86" s="55"/>
      <c r="I86" s="11">
        <f>SUM(I45,I62,I69,I74,I79,I84)</f>
        <v>37343650</v>
      </c>
      <c r="K86" s="53" t="s">
        <v>22</v>
      </c>
      <c r="L86" s="54"/>
      <c r="M86" s="55"/>
      <c r="N86" s="11">
        <f>SUM(N45,N62,N69,N74,N79,N84)</f>
        <v>63969500</v>
      </c>
      <c r="P86" s="53" t="s">
        <v>23</v>
      </c>
      <c r="Q86" s="54"/>
      <c r="R86" s="55"/>
      <c r="S86" s="11">
        <f>SUM(S45,S62,S69,S74,S79,S84)</f>
        <v>42049750</v>
      </c>
      <c r="U86" s="53" t="s">
        <v>22</v>
      </c>
      <c r="V86" s="54"/>
      <c r="W86" s="55"/>
      <c r="X86" s="11">
        <f>SUM(X45,X62,X69,X74,X79,X84)</f>
        <v>14749000</v>
      </c>
    </row>
    <row r="87" spans="1:24" ht="15.75" x14ac:dyDescent="0.25">
      <c r="A87" s="53" t="s">
        <v>23</v>
      </c>
      <c r="B87" s="54"/>
      <c r="C87" s="55"/>
      <c r="D87" s="11">
        <f>SUM(D85-D86)</f>
        <v>992406</v>
      </c>
      <c r="F87" s="53" t="s">
        <v>23</v>
      </c>
      <c r="G87" s="54"/>
      <c r="H87" s="55"/>
      <c r="I87" s="11">
        <f>SUM(I85-I86)</f>
        <v>17648756</v>
      </c>
      <c r="K87" s="53" t="s">
        <v>23</v>
      </c>
      <c r="L87" s="54"/>
      <c r="M87" s="55"/>
      <c r="N87" s="11">
        <f>SUM(N85-N86)</f>
        <v>-26320744</v>
      </c>
      <c r="P87" s="53" t="s">
        <v>23</v>
      </c>
      <c r="Q87" s="54"/>
      <c r="R87" s="55"/>
      <c r="S87" s="11">
        <f>SUM(S85-S86)</f>
        <v>-23370494</v>
      </c>
      <c r="U87" s="53" t="s">
        <v>23</v>
      </c>
      <c r="V87" s="54"/>
      <c r="W87" s="55"/>
      <c r="X87" s="11">
        <f>SUM(X85-X86)</f>
        <v>-13119494</v>
      </c>
    </row>
    <row r="90" spans="1:24" x14ac:dyDescent="0.25">
      <c r="B90" t="s">
        <v>12</v>
      </c>
      <c r="D90" t="s">
        <v>661</v>
      </c>
      <c r="G90" t="s">
        <v>12</v>
      </c>
      <c r="I90" t="s">
        <v>646</v>
      </c>
      <c r="L90" t="s">
        <v>12</v>
      </c>
      <c r="N90" t="s">
        <v>648</v>
      </c>
      <c r="Q90" t="s">
        <v>12</v>
      </c>
      <c r="S90" t="s">
        <v>651</v>
      </c>
      <c r="V90" t="s">
        <v>12</v>
      </c>
      <c r="X90" t="s">
        <v>651</v>
      </c>
    </row>
    <row r="91" spans="1:24" x14ac:dyDescent="0.25">
      <c r="B91" t="s">
        <v>13</v>
      </c>
      <c r="D91" t="s">
        <v>14</v>
      </c>
      <c r="G91" t="s">
        <v>13</v>
      </c>
      <c r="I91" t="s">
        <v>14</v>
      </c>
      <c r="L91" t="s">
        <v>13</v>
      </c>
      <c r="N91" t="s">
        <v>14</v>
      </c>
      <c r="Q91" t="s">
        <v>13</v>
      </c>
      <c r="S91" t="s">
        <v>14</v>
      </c>
      <c r="V91" t="s">
        <v>13</v>
      </c>
      <c r="X91" t="s">
        <v>14</v>
      </c>
    </row>
    <row r="94" spans="1:24" x14ac:dyDescent="0.25">
      <c r="B94" t="s">
        <v>15</v>
      </c>
      <c r="D94" t="s">
        <v>16</v>
      </c>
      <c r="G94" t="s">
        <v>15</v>
      </c>
      <c r="I94" t="s">
        <v>16</v>
      </c>
      <c r="L94" t="s">
        <v>15</v>
      </c>
      <c r="N94" t="s">
        <v>16</v>
      </c>
      <c r="Q94" t="s">
        <v>15</v>
      </c>
      <c r="S94" t="s">
        <v>16</v>
      </c>
      <c r="V94" t="s">
        <v>15</v>
      </c>
      <c r="X94" t="s">
        <v>16</v>
      </c>
    </row>
    <row r="97" spans="4:4" x14ac:dyDescent="0.25">
      <c r="D97">
        <v>19887406</v>
      </c>
    </row>
    <row r="98" spans="4:4" x14ac:dyDescent="0.25">
      <c r="D98">
        <v>24200500</v>
      </c>
    </row>
    <row r="99" spans="4:4" x14ac:dyDescent="0.25">
      <c r="D99">
        <v>-4313094</v>
      </c>
    </row>
    <row r="101" spans="4:4" x14ac:dyDescent="0.25">
      <c r="D101" s="20">
        <f>SUM(D85,D97)</f>
        <v>35574312</v>
      </c>
    </row>
    <row r="102" spans="4:4" x14ac:dyDescent="0.25">
      <c r="D102" s="20">
        <f>SUM(D86,D98)</f>
        <v>38895000</v>
      </c>
    </row>
    <row r="103" spans="4:4" x14ac:dyDescent="0.25">
      <c r="D103" s="20">
        <f>SUM(D87,D99)</f>
        <v>-3320688</v>
      </c>
    </row>
  </sheetData>
  <mergeCells count="90">
    <mergeCell ref="U70:W70"/>
    <mergeCell ref="U69:W69"/>
    <mergeCell ref="U63:W63"/>
    <mergeCell ref="U62:W62"/>
    <mergeCell ref="U46:X46"/>
    <mergeCell ref="P63:R63"/>
    <mergeCell ref="P62:R62"/>
    <mergeCell ref="P70:R70"/>
    <mergeCell ref="P69:R69"/>
    <mergeCell ref="P75:R75"/>
    <mergeCell ref="P74:R74"/>
    <mergeCell ref="U74:W74"/>
    <mergeCell ref="U84:W84"/>
    <mergeCell ref="U85:W85"/>
    <mergeCell ref="U86:W86"/>
    <mergeCell ref="P87:R87"/>
    <mergeCell ref="P80:R80"/>
    <mergeCell ref="P79:R79"/>
    <mergeCell ref="U80:W80"/>
    <mergeCell ref="U79:W79"/>
    <mergeCell ref="U75:W75"/>
    <mergeCell ref="K87:M87"/>
    <mergeCell ref="U87:W87"/>
    <mergeCell ref="K85:M85"/>
    <mergeCell ref="K86:M86"/>
    <mergeCell ref="P84:R84"/>
    <mergeCell ref="P85:R85"/>
    <mergeCell ref="P86:R86"/>
    <mergeCell ref="F74:H74"/>
    <mergeCell ref="F75:H75"/>
    <mergeCell ref="F69:H69"/>
    <mergeCell ref="F70:H70"/>
    <mergeCell ref="K84:M84"/>
    <mergeCell ref="K74:M74"/>
    <mergeCell ref="K75:M75"/>
    <mergeCell ref="K80:M80"/>
    <mergeCell ref="K79:M79"/>
    <mergeCell ref="K70:M70"/>
    <mergeCell ref="K69:M69"/>
    <mergeCell ref="F84:H84"/>
    <mergeCell ref="F85:H85"/>
    <mergeCell ref="F86:H86"/>
    <mergeCell ref="F87:H87"/>
    <mergeCell ref="F79:H79"/>
    <mergeCell ref="F80:H80"/>
    <mergeCell ref="A80:C80"/>
    <mergeCell ref="A79:C79"/>
    <mergeCell ref="A87:C87"/>
    <mergeCell ref="A86:C86"/>
    <mergeCell ref="A85:C85"/>
    <mergeCell ref="A84:C84"/>
    <mergeCell ref="A62:C62"/>
    <mergeCell ref="A63:D63"/>
    <mergeCell ref="A69:C69"/>
    <mergeCell ref="A70:C70"/>
    <mergeCell ref="A75:C75"/>
    <mergeCell ref="A74:C74"/>
    <mergeCell ref="A46:D46"/>
    <mergeCell ref="A1:D1"/>
    <mergeCell ref="A6:D6"/>
    <mergeCell ref="A11:C11"/>
    <mergeCell ref="A12:D12"/>
    <mergeCell ref="A45:C45"/>
    <mergeCell ref="K46:N46"/>
    <mergeCell ref="F46:I46"/>
    <mergeCell ref="F62:H62"/>
    <mergeCell ref="F63:I63"/>
    <mergeCell ref="F1:I1"/>
    <mergeCell ref="F6:I6"/>
    <mergeCell ref="F11:H11"/>
    <mergeCell ref="F12:I12"/>
    <mergeCell ref="F45:H45"/>
    <mergeCell ref="K63:M63"/>
    <mergeCell ref="K62:M62"/>
    <mergeCell ref="K1:N1"/>
    <mergeCell ref="K6:N6"/>
    <mergeCell ref="K11:M11"/>
    <mergeCell ref="K12:N12"/>
    <mergeCell ref="K45:M45"/>
    <mergeCell ref="P46:S46"/>
    <mergeCell ref="P1:S1"/>
    <mergeCell ref="P6:S6"/>
    <mergeCell ref="P11:R11"/>
    <mergeCell ref="P12:S12"/>
    <mergeCell ref="P45:R45"/>
    <mergeCell ref="U1:X1"/>
    <mergeCell ref="U6:X6"/>
    <mergeCell ref="U11:W11"/>
    <mergeCell ref="U12:X12"/>
    <mergeCell ref="U45:W45"/>
  </mergeCells>
  <printOptions horizontalCentered="1"/>
  <pageMargins left="0.25" right="0.25" top="0.5" bottom="0.25" header="0.3" footer="0.3"/>
  <pageSetup scale="76" orientation="portrait" horizontalDpi="0" verticalDpi="0" r:id="rId1"/>
  <rowBreaks count="1" manualBreakCount="1">
    <brk id="45" max="36" man="1"/>
  </rowBreaks>
  <colBreaks count="4" manualBreakCount="4">
    <brk id="4" max="93" man="1"/>
    <brk id="9" max="93" man="1"/>
    <brk id="14" max="93" man="1"/>
    <brk id="19" max="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FC5D-B58C-4C86-B65B-267941C0E063}">
  <dimension ref="A1:S94"/>
  <sheetViews>
    <sheetView view="pageBreakPreview" zoomScale="95" zoomScaleNormal="100" zoomScaleSheetLayoutView="95" workbookViewId="0">
      <selection activeCell="AI7" sqref="AI7"/>
    </sheetView>
  </sheetViews>
  <sheetFormatPr defaultRowHeight="15" x14ac:dyDescent="0.25"/>
  <cols>
    <col min="1" max="1" width="6.85546875" customWidth="1"/>
    <col min="2" max="2" width="19.85546875" customWidth="1"/>
    <col min="3" max="3" width="54.28515625" customWidth="1"/>
    <col min="4" max="4" width="24.7109375" customWidth="1"/>
    <col min="5" max="5" width="1.42578125" customWidth="1"/>
    <col min="6" max="6" width="6.85546875" customWidth="1"/>
    <col min="7" max="7" width="19.85546875" customWidth="1"/>
    <col min="8" max="8" width="54.28515625" customWidth="1"/>
    <col min="9" max="9" width="24.7109375" customWidth="1"/>
    <col min="10" max="10" width="1.85546875" customWidth="1"/>
    <col min="11" max="11" width="6.85546875" customWidth="1"/>
    <col min="12" max="12" width="19.85546875" customWidth="1"/>
    <col min="13" max="13" width="54.28515625" customWidth="1"/>
    <col min="14" max="14" width="24.7109375" customWidth="1"/>
    <col min="15" max="15" width="3.28515625" customWidth="1"/>
    <col min="16" max="16" width="6.85546875" customWidth="1"/>
    <col min="17" max="17" width="19.85546875" customWidth="1"/>
    <col min="18" max="18" width="54.28515625" customWidth="1"/>
    <col min="19" max="19" width="24.7109375" customWidth="1"/>
  </cols>
  <sheetData>
    <row r="1" spans="1:19" x14ac:dyDescent="0.25">
      <c r="A1" s="59" t="s">
        <v>9</v>
      </c>
      <c r="B1" s="59"/>
      <c r="C1" s="59"/>
      <c r="D1" s="59"/>
      <c r="F1" s="59" t="s">
        <v>9</v>
      </c>
      <c r="G1" s="59"/>
      <c r="H1" s="59"/>
      <c r="I1" s="59"/>
      <c r="K1" s="59" t="s">
        <v>9</v>
      </c>
      <c r="L1" s="59"/>
      <c r="M1" s="59"/>
      <c r="N1" s="59"/>
      <c r="P1" s="59" t="s">
        <v>9</v>
      </c>
      <c r="Q1" s="59"/>
      <c r="R1" s="59"/>
      <c r="S1" s="59"/>
    </row>
    <row r="2" spans="1:19" x14ac:dyDescent="0.25">
      <c r="C2" s="2"/>
      <c r="H2" s="2"/>
      <c r="M2" s="2"/>
      <c r="R2" s="2"/>
    </row>
    <row r="3" spans="1:19" x14ac:dyDescent="0.25">
      <c r="A3" s="2" t="s">
        <v>187</v>
      </c>
      <c r="B3" t="s">
        <v>415</v>
      </c>
      <c r="C3" s="2"/>
      <c r="F3" s="2" t="s">
        <v>187</v>
      </c>
      <c r="G3" t="s">
        <v>415</v>
      </c>
      <c r="H3" s="2"/>
      <c r="K3" s="2" t="s">
        <v>187</v>
      </c>
      <c r="L3" t="s">
        <v>415</v>
      </c>
      <c r="M3" s="2"/>
      <c r="P3" s="2" t="s">
        <v>187</v>
      </c>
      <c r="Q3" t="s">
        <v>415</v>
      </c>
      <c r="R3" s="2"/>
    </row>
    <row r="4" spans="1:19" x14ac:dyDescent="0.25">
      <c r="A4" s="1" t="s">
        <v>10</v>
      </c>
      <c r="B4" s="26" t="s">
        <v>18</v>
      </c>
      <c r="F4" s="1" t="s">
        <v>10</v>
      </c>
      <c r="G4" t="s">
        <v>188</v>
      </c>
      <c r="K4" s="25" t="s">
        <v>10</v>
      </c>
      <c r="L4" s="26" t="s">
        <v>411</v>
      </c>
      <c r="M4" s="26"/>
      <c r="N4" s="26"/>
      <c r="P4" s="25" t="s">
        <v>10</v>
      </c>
      <c r="Q4" s="26" t="s">
        <v>413</v>
      </c>
      <c r="R4" s="26"/>
      <c r="S4" s="26"/>
    </row>
    <row r="5" spans="1:19" ht="20.100000000000001" customHeight="1" thickBot="1" x14ac:dyDescent="0.3">
      <c r="A5" s="8" t="s">
        <v>6</v>
      </c>
      <c r="B5" s="8" t="s">
        <v>7</v>
      </c>
      <c r="C5" s="8" t="s">
        <v>8</v>
      </c>
      <c r="D5" s="8" t="s">
        <v>19</v>
      </c>
      <c r="F5" s="8" t="s">
        <v>6</v>
      </c>
      <c r="G5" s="8" t="s">
        <v>7</v>
      </c>
      <c r="H5" s="8" t="s">
        <v>8</v>
      </c>
      <c r="I5" s="8" t="s">
        <v>19</v>
      </c>
      <c r="K5" s="24" t="s">
        <v>6</v>
      </c>
      <c r="L5" s="24" t="s">
        <v>7</v>
      </c>
      <c r="M5" s="24" t="s">
        <v>8</v>
      </c>
      <c r="N5" s="24" t="s">
        <v>19</v>
      </c>
      <c r="P5" s="24" t="s">
        <v>6</v>
      </c>
      <c r="Q5" s="24" t="s">
        <v>7</v>
      </c>
      <c r="R5" s="24" t="s">
        <v>8</v>
      </c>
      <c r="S5" s="24" t="s">
        <v>19</v>
      </c>
    </row>
    <row r="6" spans="1:19" ht="20.100000000000001" customHeight="1" thickTop="1" x14ac:dyDescent="0.25">
      <c r="A6" s="60" t="s">
        <v>11</v>
      </c>
      <c r="B6" s="61"/>
      <c r="C6" s="61"/>
      <c r="D6" s="62"/>
      <c r="F6" s="60" t="s">
        <v>11</v>
      </c>
      <c r="G6" s="61"/>
      <c r="H6" s="61"/>
      <c r="I6" s="62"/>
      <c r="K6" s="60" t="s">
        <v>11</v>
      </c>
      <c r="L6" s="61"/>
      <c r="M6" s="61"/>
      <c r="N6" s="62"/>
      <c r="P6" s="60" t="s">
        <v>11</v>
      </c>
      <c r="Q6" s="61"/>
      <c r="R6" s="61"/>
      <c r="S6" s="62"/>
    </row>
    <row r="7" spans="1:19" ht="18.95" customHeight="1" x14ac:dyDescent="0.25">
      <c r="A7" s="5">
        <v>1</v>
      </c>
      <c r="B7" s="10"/>
      <c r="C7" s="5" t="s">
        <v>659</v>
      </c>
      <c r="D7" s="11">
        <f>SUM('Februari 2023'!X87)</f>
        <v>-13119494</v>
      </c>
      <c r="F7" s="5">
        <v>1</v>
      </c>
      <c r="G7" s="10"/>
      <c r="H7" s="5" t="s">
        <v>652</v>
      </c>
      <c r="I7" s="11">
        <f>SUM(D87)</f>
        <v>-26622994</v>
      </c>
      <c r="K7" s="5">
        <v>1</v>
      </c>
      <c r="L7" s="10"/>
      <c r="M7" s="5" t="s">
        <v>642</v>
      </c>
      <c r="N7" s="11">
        <f>SUM(I87)</f>
        <v>-6708994</v>
      </c>
      <c r="P7" s="5">
        <v>1</v>
      </c>
      <c r="Q7" s="10"/>
      <c r="R7" s="5" t="s">
        <v>654</v>
      </c>
      <c r="S7" s="11">
        <f>SUM(N87)</f>
        <v>2399106</v>
      </c>
    </row>
    <row r="8" spans="1:19" ht="18.95" customHeight="1" x14ac:dyDescent="0.25">
      <c r="A8" s="5">
        <v>2</v>
      </c>
      <c r="B8" s="4"/>
      <c r="C8" s="5"/>
      <c r="D8" s="11"/>
      <c r="F8" s="5">
        <v>2</v>
      </c>
      <c r="G8" s="30">
        <v>44988</v>
      </c>
      <c r="H8" s="5" t="s">
        <v>649</v>
      </c>
      <c r="I8" s="11">
        <v>10000000</v>
      </c>
      <c r="K8" s="5">
        <v>2</v>
      </c>
      <c r="L8" s="30">
        <v>373716</v>
      </c>
      <c r="M8" s="5" t="s">
        <v>653</v>
      </c>
      <c r="N8" s="11">
        <v>30000000</v>
      </c>
      <c r="P8" s="5">
        <v>2</v>
      </c>
      <c r="Q8" s="4" t="s">
        <v>283</v>
      </c>
      <c r="R8" s="5" t="s">
        <v>653</v>
      </c>
      <c r="S8" s="11">
        <v>35000000</v>
      </c>
    </row>
    <row r="9" spans="1:19" ht="18.95" customHeight="1" x14ac:dyDescent="0.25">
      <c r="A9" s="5">
        <v>3</v>
      </c>
      <c r="B9" s="3"/>
      <c r="C9" s="5"/>
      <c r="D9" s="11"/>
      <c r="F9" s="5">
        <v>3</v>
      </c>
      <c r="G9" s="30">
        <v>44994</v>
      </c>
      <c r="H9" s="5" t="s">
        <v>649</v>
      </c>
      <c r="I9" s="11">
        <v>50000000</v>
      </c>
      <c r="K9" s="5">
        <v>3</v>
      </c>
      <c r="L9" s="30">
        <v>373720</v>
      </c>
      <c r="M9" s="5" t="s">
        <v>653</v>
      </c>
      <c r="N9" s="11">
        <v>20000000</v>
      </c>
      <c r="P9" s="5">
        <v>3</v>
      </c>
      <c r="Q9" s="3"/>
      <c r="R9" s="3"/>
      <c r="S9" s="11"/>
    </row>
    <row r="10" spans="1:19" ht="18.95" customHeight="1" x14ac:dyDescent="0.25">
      <c r="A10" s="5">
        <v>4</v>
      </c>
      <c r="B10" s="3"/>
      <c r="C10" s="5"/>
      <c r="D10" s="11"/>
      <c r="F10" s="5">
        <v>4</v>
      </c>
      <c r="G10" s="29"/>
      <c r="H10" s="5"/>
      <c r="I10" s="11"/>
      <c r="K10" s="5">
        <v>4</v>
      </c>
      <c r="L10" s="3"/>
      <c r="M10" s="3"/>
      <c r="N10" s="11"/>
      <c r="P10" s="5">
        <v>4</v>
      </c>
      <c r="Q10" s="3"/>
      <c r="R10" s="3"/>
      <c r="S10" s="11"/>
    </row>
    <row r="11" spans="1:19" ht="23.25" customHeight="1" x14ac:dyDescent="0.25">
      <c r="A11" s="53" t="s">
        <v>40</v>
      </c>
      <c r="B11" s="54"/>
      <c r="C11" s="55"/>
      <c r="D11" s="11">
        <f>SUM(D7:D10)</f>
        <v>-13119494</v>
      </c>
      <c r="F11" s="53" t="s">
        <v>40</v>
      </c>
      <c r="G11" s="54"/>
      <c r="H11" s="55"/>
      <c r="I11" s="11">
        <f>SUM(I7:I10)</f>
        <v>33377006</v>
      </c>
      <c r="K11" s="53" t="s">
        <v>40</v>
      </c>
      <c r="L11" s="54"/>
      <c r="M11" s="55"/>
      <c r="N11" s="11">
        <f>SUM(N7:N10)</f>
        <v>43291006</v>
      </c>
      <c r="P11" s="53" t="s">
        <v>40</v>
      </c>
      <c r="Q11" s="54"/>
      <c r="R11" s="55"/>
      <c r="S11" s="11">
        <f>SUM(S7:S10)</f>
        <v>37399106</v>
      </c>
    </row>
    <row r="12" spans="1:19" ht="18.95" customHeight="1" x14ac:dyDescent="0.25">
      <c r="A12" s="63" t="s">
        <v>0</v>
      </c>
      <c r="B12" s="64"/>
      <c r="C12" s="64"/>
      <c r="D12" s="65"/>
      <c r="F12" s="63" t="s">
        <v>0</v>
      </c>
      <c r="G12" s="64"/>
      <c r="H12" s="64"/>
      <c r="I12" s="65"/>
      <c r="K12" s="63" t="s">
        <v>0</v>
      </c>
      <c r="L12" s="64"/>
      <c r="M12" s="64"/>
      <c r="N12" s="65"/>
      <c r="P12" s="63" t="s">
        <v>0</v>
      </c>
      <c r="Q12" s="64"/>
      <c r="R12" s="64"/>
      <c r="S12" s="65"/>
    </row>
    <row r="13" spans="1:19" ht="18.95" customHeight="1" x14ac:dyDescent="0.25">
      <c r="A13" s="5">
        <v>1</v>
      </c>
      <c r="B13" s="29" t="s">
        <v>401</v>
      </c>
      <c r="C13" s="3" t="s">
        <v>41</v>
      </c>
      <c r="D13" s="11">
        <v>501000</v>
      </c>
      <c r="F13" s="5">
        <v>1</v>
      </c>
      <c r="G13" s="30">
        <v>44991</v>
      </c>
      <c r="H13" s="3" t="s">
        <v>189</v>
      </c>
      <c r="I13" s="11">
        <v>591000</v>
      </c>
      <c r="K13" s="5">
        <v>1</v>
      </c>
      <c r="L13" s="30">
        <v>373716</v>
      </c>
      <c r="M13" s="3" t="s">
        <v>224</v>
      </c>
      <c r="N13" s="11">
        <v>1830000</v>
      </c>
      <c r="P13" s="5">
        <v>1</v>
      </c>
      <c r="Q13" s="41" t="s">
        <v>272</v>
      </c>
      <c r="R13" s="27" t="s">
        <v>266</v>
      </c>
      <c r="S13" s="28">
        <v>1929000</v>
      </c>
    </row>
    <row r="14" spans="1:19" ht="18.95" customHeight="1" x14ac:dyDescent="0.25">
      <c r="A14" s="5">
        <v>2</v>
      </c>
      <c r="B14" s="29" t="s">
        <v>401</v>
      </c>
      <c r="C14" s="3" t="s">
        <v>229</v>
      </c>
      <c r="D14" s="11">
        <v>325000</v>
      </c>
      <c r="F14" s="5">
        <v>2</v>
      </c>
      <c r="G14" s="30">
        <v>44991</v>
      </c>
      <c r="H14" s="3" t="s">
        <v>190</v>
      </c>
      <c r="I14" s="11">
        <v>3165000</v>
      </c>
      <c r="K14" s="5">
        <v>2</v>
      </c>
      <c r="L14" s="30">
        <v>373716</v>
      </c>
      <c r="M14" s="3" t="s">
        <v>225</v>
      </c>
      <c r="N14" s="11">
        <v>200000</v>
      </c>
      <c r="P14" s="5">
        <v>2</v>
      </c>
      <c r="Q14" s="41" t="s">
        <v>272</v>
      </c>
      <c r="R14" s="27" t="s">
        <v>267</v>
      </c>
      <c r="S14" s="28">
        <v>398000</v>
      </c>
    </row>
    <row r="15" spans="1:19" ht="18.95" customHeight="1" x14ac:dyDescent="0.25">
      <c r="A15" s="5">
        <v>3</v>
      </c>
      <c r="B15" s="29" t="s">
        <v>401</v>
      </c>
      <c r="C15" s="3" t="s">
        <v>376</v>
      </c>
      <c r="D15" s="11">
        <v>71000</v>
      </c>
      <c r="F15" s="5">
        <v>3</v>
      </c>
      <c r="G15" s="30">
        <v>44991</v>
      </c>
      <c r="H15" s="3" t="s">
        <v>191</v>
      </c>
      <c r="I15" s="11">
        <v>1305000</v>
      </c>
      <c r="K15" s="5">
        <v>3</v>
      </c>
      <c r="L15" s="30">
        <v>373716</v>
      </c>
      <c r="M15" s="3" t="s">
        <v>226</v>
      </c>
      <c r="N15" s="11">
        <v>534000</v>
      </c>
      <c r="P15" s="5">
        <v>3</v>
      </c>
      <c r="Q15" s="41" t="s">
        <v>272</v>
      </c>
      <c r="R15" s="27" t="s">
        <v>268</v>
      </c>
      <c r="S15" s="28">
        <v>100000</v>
      </c>
    </row>
    <row r="16" spans="1:19" ht="18.95" customHeight="1" x14ac:dyDescent="0.25">
      <c r="A16" s="5">
        <v>4</v>
      </c>
      <c r="B16" s="29" t="s">
        <v>401</v>
      </c>
      <c r="C16" s="3" t="s">
        <v>342</v>
      </c>
      <c r="D16" s="11">
        <v>1055000</v>
      </c>
      <c r="F16" s="5">
        <v>4</v>
      </c>
      <c r="G16" s="30">
        <v>44991</v>
      </c>
      <c r="H16" s="3" t="s">
        <v>192</v>
      </c>
      <c r="I16" s="11">
        <v>1055000</v>
      </c>
      <c r="K16" s="5">
        <v>4</v>
      </c>
      <c r="L16" s="30">
        <v>373716</v>
      </c>
      <c r="M16" s="3" t="s">
        <v>227</v>
      </c>
      <c r="N16" s="11">
        <v>107000</v>
      </c>
      <c r="P16" s="5">
        <v>4</v>
      </c>
      <c r="Q16" s="41" t="s">
        <v>272</v>
      </c>
      <c r="R16" s="27" t="s">
        <v>269</v>
      </c>
      <c r="S16" s="28">
        <v>80000</v>
      </c>
    </row>
    <row r="17" spans="1:19" ht="18.95" customHeight="1" x14ac:dyDescent="0.25">
      <c r="A17" s="5">
        <v>5</v>
      </c>
      <c r="B17" s="29" t="s">
        <v>401</v>
      </c>
      <c r="C17" s="3" t="s">
        <v>377</v>
      </c>
      <c r="D17" s="11">
        <v>965000</v>
      </c>
      <c r="F17" s="5">
        <v>5</v>
      </c>
      <c r="G17" s="30">
        <v>44991</v>
      </c>
      <c r="H17" s="3" t="s">
        <v>194</v>
      </c>
      <c r="I17" s="11">
        <v>150000</v>
      </c>
      <c r="K17" s="5">
        <v>5</v>
      </c>
      <c r="L17" s="30">
        <v>373716</v>
      </c>
      <c r="M17" s="3" t="s">
        <v>228</v>
      </c>
      <c r="N17" s="11">
        <v>585000</v>
      </c>
      <c r="P17" s="5">
        <v>5</v>
      </c>
      <c r="Q17" s="41" t="s">
        <v>272</v>
      </c>
      <c r="R17" s="27" t="s">
        <v>270</v>
      </c>
      <c r="S17" s="28">
        <v>200000</v>
      </c>
    </row>
    <row r="18" spans="1:19" ht="18.95" customHeight="1" x14ac:dyDescent="0.25">
      <c r="A18" s="5">
        <v>6</v>
      </c>
      <c r="B18" s="29" t="s">
        <v>399</v>
      </c>
      <c r="C18" s="3" t="s">
        <v>191</v>
      </c>
      <c r="D18" s="11">
        <v>1240000</v>
      </c>
      <c r="F18" s="5">
        <v>6</v>
      </c>
      <c r="G18" s="30">
        <v>44991</v>
      </c>
      <c r="H18" s="3" t="s">
        <v>408</v>
      </c>
      <c r="I18" s="11">
        <v>385000</v>
      </c>
      <c r="K18" s="5">
        <v>6</v>
      </c>
      <c r="L18" s="30">
        <v>373716</v>
      </c>
      <c r="M18" s="3" t="s">
        <v>229</v>
      </c>
      <c r="N18" s="11">
        <v>270000</v>
      </c>
      <c r="P18" s="5">
        <v>6</v>
      </c>
      <c r="Q18" s="41" t="s">
        <v>272</v>
      </c>
      <c r="R18" s="27" t="s">
        <v>271</v>
      </c>
      <c r="S18" s="28">
        <v>467000</v>
      </c>
    </row>
    <row r="19" spans="1:19" ht="24.75" customHeight="1" x14ac:dyDescent="0.25">
      <c r="A19" s="5">
        <v>7</v>
      </c>
      <c r="B19" s="29" t="s">
        <v>399</v>
      </c>
      <c r="C19" s="3" t="s">
        <v>41</v>
      </c>
      <c r="D19" s="11">
        <v>533000</v>
      </c>
      <c r="F19" s="5">
        <v>7</v>
      </c>
      <c r="G19" s="30">
        <v>44991</v>
      </c>
      <c r="H19" s="3" t="s">
        <v>195</v>
      </c>
      <c r="I19" s="11">
        <v>975000</v>
      </c>
      <c r="K19" s="5">
        <v>7</v>
      </c>
      <c r="L19" s="30">
        <v>373716</v>
      </c>
      <c r="M19" s="3" t="s">
        <v>230</v>
      </c>
      <c r="N19" s="11">
        <v>2150000</v>
      </c>
      <c r="P19" s="5">
        <v>7</v>
      </c>
      <c r="Q19" s="4" t="s">
        <v>273</v>
      </c>
      <c r="R19" s="3" t="s">
        <v>274</v>
      </c>
      <c r="S19" s="11">
        <v>80000</v>
      </c>
    </row>
    <row r="20" spans="1:19" ht="24.75" customHeight="1" x14ac:dyDescent="0.25">
      <c r="A20" s="5">
        <v>8</v>
      </c>
      <c r="B20" s="29" t="s">
        <v>399</v>
      </c>
      <c r="C20" s="3" t="s">
        <v>335</v>
      </c>
      <c r="D20" s="11">
        <v>1030000</v>
      </c>
      <c r="F20" s="5">
        <v>8</v>
      </c>
      <c r="G20" s="30">
        <v>44991</v>
      </c>
      <c r="H20" s="3" t="s">
        <v>196</v>
      </c>
      <c r="I20" s="11">
        <v>785000</v>
      </c>
      <c r="K20" s="5">
        <v>8</v>
      </c>
      <c r="L20" s="30">
        <v>373716</v>
      </c>
      <c r="M20" s="3" t="s">
        <v>232</v>
      </c>
      <c r="N20" s="11">
        <v>1500000</v>
      </c>
      <c r="P20" s="5">
        <v>8</v>
      </c>
      <c r="Q20" s="4" t="s">
        <v>273</v>
      </c>
      <c r="R20" s="3" t="s">
        <v>206</v>
      </c>
      <c r="S20" s="11">
        <v>3740000</v>
      </c>
    </row>
    <row r="21" spans="1:19" ht="18.95" customHeight="1" x14ac:dyDescent="0.25">
      <c r="A21" s="5">
        <v>9</v>
      </c>
      <c r="B21" s="29" t="s">
        <v>399</v>
      </c>
      <c r="C21" s="3" t="s">
        <v>378</v>
      </c>
      <c r="D21" s="11">
        <v>181000</v>
      </c>
      <c r="F21" s="5">
        <v>9</v>
      </c>
      <c r="G21" s="30">
        <v>44992</v>
      </c>
      <c r="H21" s="3" t="s">
        <v>197</v>
      </c>
      <c r="I21" s="11">
        <v>180000</v>
      </c>
      <c r="K21" s="5">
        <v>9</v>
      </c>
      <c r="L21" s="30">
        <v>373716</v>
      </c>
      <c r="M21" s="3" t="s">
        <v>233</v>
      </c>
      <c r="N21" s="11">
        <v>300000</v>
      </c>
      <c r="P21" s="5">
        <v>9</v>
      </c>
      <c r="Q21" s="4" t="s">
        <v>273</v>
      </c>
      <c r="R21" s="3" t="s">
        <v>275</v>
      </c>
      <c r="S21" s="11">
        <v>542000</v>
      </c>
    </row>
    <row r="22" spans="1:19" ht="18.95" customHeight="1" x14ac:dyDescent="0.25">
      <c r="A22" s="5">
        <v>10</v>
      </c>
      <c r="B22" s="29" t="s">
        <v>399</v>
      </c>
      <c r="C22" s="3" t="s">
        <v>379</v>
      </c>
      <c r="D22" s="11">
        <v>300000</v>
      </c>
      <c r="F22" s="5">
        <v>10</v>
      </c>
      <c r="G22" s="30">
        <v>44992</v>
      </c>
      <c r="H22" s="3" t="s">
        <v>198</v>
      </c>
      <c r="I22" s="11">
        <v>1830000</v>
      </c>
      <c r="K22" s="5">
        <v>10</v>
      </c>
      <c r="L22" s="30">
        <v>373717</v>
      </c>
      <c r="M22" s="3" t="s">
        <v>235</v>
      </c>
      <c r="N22" s="11">
        <v>15900</v>
      </c>
      <c r="P22" s="5">
        <v>10</v>
      </c>
      <c r="Q22" s="4" t="s">
        <v>273</v>
      </c>
      <c r="R22" s="3" t="s">
        <v>276</v>
      </c>
      <c r="S22" s="11">
        <v>106000</v>
      </c>
    </row>
    <row r="23" spans="1:19" ht="18.95" customHeight="1" x14ac:dyDescent="0.25">
      <c r="A23" s="5">
        <v>11</v>
      </c>
      <c r="B23" s="29" t="s">
        <v>400</v>
      </c>
      <c r="C23" s="3" t="s">
        <v>41</v>
      </c>
      <c r="D23" s="11">
        <v>637000</v>
      </c>
      <c r="F23" s="5">
        <v>11</v>
      </c>
      <c r="G23" s="30">
        <v>44992</v>
      </c>
      <c r="H23" s="3" t="s">
        <v>199</v>
      </c>
      <c r="I23" s="11">
        <v>1157000</v>
      </c>
      <c r="K23" s="5">
        <v>11</v>
      </c>
      <c r="L23" s="30">
        <v>373717</v>
      </c>
      <c r="M23" s="3" t="s">
        <v>236</v>
      </c>
      <c r="N23" s="11">
        <v>921000</v>
      </c>
      <c r="P23" s="5">
        <v>11</v>
      </c>
      <c r="Q23" s="4" t="s">
        <v>273</v>
      </c>
      <c r="R23" s="3" t="s">
        <v>277</v>
      </c>
      <c r="S23" s="11">
        <v>1110000</v>
      </c>
    </row>
    <row r="24" spans="1:19" ht="18.95" customHeight="1" x14ac:dyDescent="0.25">
      <c r="A24" s="5">
        <v>12</v>
      </c>
      <c r="B24" s="29" t="s">
        <v>400</v>
      </c>
      <c r="C24" s="3" t="s">
        <v>380</v>
      </c>
      <c r="D24" s="11">
        <v>3740000</v>
      </c>
      <c r="F24" s="5">
        <v>12</v>
      </c>
      <c r="G24" s="30">
        <v>44992</v>
      </c>
      <c r="H24" s="3" t="s">
        <v>200</v>
      </c>
      <c r="I24" s="11">
        <v>1306500</v>
      </c>
      <c r="K24" s="5">
        <v>12</v>
      </c>
      <c r="L24" s="30">
        <v>373717</v>
      </c>
      <c r="M24" s="3" t="s">
        <v>237</v>
      </c>
      <c r="N24" s="11">
        <v>181500</v>
      </c>
      <c r="P24" s="5">
        <v>12</v>
      </c>
      <c r="Q24" s="4" t="s">
        <v>273</v>
      </c>
      <c r="R24" s="3" t="s">
        <v>278</v>
      </c>
      <c r="S24" s="11">
        <v>2720000</v>
      </c>
    </row>
    <row r="25" spans="1:19" ht="18.95" customHeight="1" x14ac:dyDescent="0.25">
      <c r="A25" s="5">
        <v>13</v>
      </c>
      <c r="B25" s="29" t="s">
        <v>400</v>
      </c>
      <c r="C25" s="3" t="s">
        <v>381</v>
      </c>
      <c r="D25" s="11">
        <v>840000</v>
      </c>
      <c r="F25" s="5">
        <v>13</v>
      </c>
      <c r="G25" s="30">
        <v>44993</v>
      </c>
      <c r="H25" s="3" t="s">
        <v>201</v>
      </c>
      <c r="I25" s="11">
        <v>1490000</v>
      </c>
      <c r="K25" s="5">
        <v>13</v>
      </c>
      <c r="L25" s="30">
        <v>373717</v>
      </c>
      <c r="M25" s="3" t="s">
        <v>238</v>
      </c>
      <c r="N25" s="11">
        <v>1390000</v>
      </c>
      <c r="P25" s="5">
        <v>13</v>
      </c>
      <c r="Q25" s="4" t="s">
        <v>273</v>
      </c>
      <c r="R25" s="3" t="s">
        <v>279</v>
      </c>
      <c r="S25" s="11">
        <v>165000</v>
      </c>
    </row>
    <row r="26" spans="1:19" ht="18.95" customHeight="1" x14ac:dyDescent="0.25">
      <c r="A26" s="5">
        <v>14</v>
      </c>
      <c r="B26" s="29" t="s">
        <v>400</v>
      </c>
      <c r="C26" s="3" t="s">
        <v>382</v>
      </c>
      <c r="D26" s="11">
        <v>780000</v>
      </c>
      <c r="F26" s="5">
        <v>14</v>
      </c>
      <c r="G26" s="30">
        <v>44993</v>
      </c>
      <c r="H26" s="3" t="s">
        <v>202</v>
      </c>
      <c r="I26" s="11">
        <v>894000</v>
      </c>
      <c r="K26" s="5">
        <v>14</v>
      </c>
      <c r="L26" s="30">
        <v>373717</v>
      </c>
      <c r="M26" s="3" t="s">
        <v>239</v>
      </c>
      <c r="N26" s="11">
        <v>1245000</v>
      </c>
      <c r="P26" s="5">
        <v>14</v>
      </c>
      <c r="Q26" s="4" t="s">
        <v>273</v>
      </c>
      <c r="R26" s="3" t="s">
        <v>281</v>
      </c>
      <c r="S26" s="11">
        <v>1650000</v>
      </c>
    </row>
    <row r="27" spans="1:19" ht="18.95" customHeight="1" x14ac:dyDescent="0.25">
      <c r="A27" s="5">
        <v>15</v>
      </c>
      <c r="B27" s="29" t="s">
        <v>400</v>
      </c>
      <c r="C27" s="3" t="s">
        <v>142</v>
      </c>
      <c r="D27" s="11">
        <v>150000</v>
      </c>
      <c r="F27" s="5">
        <v>15</v>
      </c>
      <c r="G27" s="30">
        <v>44993</v>
      </c>
      <c r="H27" s="3" t="s">
        <v>204</v>
      </c>
      <c r="I27" s="11">
        <v>170000</v>
      </c>
      <c r="K27" s="5">
        <v>15</v>
      </c>
      <c r="L27" s="30">
        <v>373718</v>
      </c>
      <c r="M27" s="3" t="s">
        <v>241</v>
      </c>
      <c r="N27" s="11">
        <v>616000</v>
      </c>
      <c r="P27" s="5">
        <v>15</v>
      </c>
      <c r="Q27" s="4" t="s">
        <v>273</v>
      </c>
      <c r="R27" s="3" t="s">
        <v>282</v>
      </c>
      <c r="S27" s="11">
        <v>300000</v>
      </c>
    </row>
    <row r="28" spans="1:19" ht="18.95" customHeight="1" x14ac:dyDescent="0.25">
      <c r="A28" s="5">
        <v>16</v>
      </c>
      <c r="B28" s="29" t="s">
        <v>400</v>
      </c>
      <c r="C28" s="3" t="s">
        <v>383</v>
      </c>
      <c r="D28" s="11">
        <v>3145000</v>
      </c>
      <c r="F28" s="5">
        <v>16</v>
      </c>
      <c r="G28" s="30">
        <v>44993</v>
      </c>
      <c r="H28" s="3" t="s">
        <v>205</v>
      </c>
      <c r="I28" s="11">
        <v>390000</v>
      </c>
      <c r="K28" s="5">
        <v>16</v>
      </c>
      <c r="L28" s="30">
        <v>373718</v>
      </c>
      <c r="M28" s="3" t="s">
        <v>242</v>
      </c>
      <c r="N28" s="11">
        <v>2972000</v>
      </c>
      <c r="P28" s="5">
        <v>16</v>
      </c>
      <c r="Q28" s="4" t="s">
        <v>283</v>
      </c>
      <c r="R28" s="3" t="s">
        <v>284</v>
      </c>
      <c r="S28" s="11">
        <v>1900000</v>
      </c>
    </row>
    <row r="29" spans="1:19" ht="18.95" customHeight="1" x14ac:dyDescent="0.25">
      <c r="A29" s="5">
        <v>17</v>
      </c>
      <c r="B29" s="4"/>
      <c r="C29" s="4"/>
      <c r="D29" s="4"/>
      <c r="F29" s="5">
        <v>17</v>
      </c>
      <c r="G29" s="30">
        <v>44994</v>
      </c>
      <c r="H29" s="3" t="s">
        <v>206</v>
      </c>
      <c r="I29" s="11">
        <v>3740000</v>
      </c>
      <c r="K29" s="5">
        <v>17</v>
      </c>
      <c r="L29" s="30">
        <v>373719</v>
      </c>
      <c r="M29" s="3" t="s">
        <v>243</v>
      </c>
      <c r="N29" s="11">
        <v>825000</v>
      </c>
      <c r="P29" s="5">
        <v>17</v>
      </c>
      <c r="Q29" s="4" t="s">
        <v>283</v>
      </c>
      <c r="R29" s="3" t="s">
        <v>275</v>
      </c>
      <c r="S29" s="11">
        <v>947000</v>
      </c>
    </row>
    <row r="30" spans="1:19" ht="18.95" customHeight="1" x14ac:dyDescent="0.25">
      <c r="A30" s="5">
        <v>18</v>
      </c>
      <c r="B30" s="4"/>
      <c r="C30" s="4"/>
      <c r="D30" s="4"/>
      <c r="F30" s="5">
        <v>18</v>
      </c>
      <c r="G30" s="30">
        <v>44994</v>
      </c>
      <c r="H30" s="3" t="s">
        <v>207</v>
      </c>
      <c r="I30" s="11">
        <v>864000</v>
      </c>
      <c r="K30" s="5">
        <v>18</v>
      </c>
      <c r="L30" s="30">
        <v>373719</v>
      </c>
      <c r="M30" s="3" t="s">
        <v>244</v>
      </c>
      <c r="N30" s="11">
        <v>3740000</v>
      </c>
      <c r="P30" s="5">
        <v>18</v>
      </c>
      <c r="Q30" s="4" t="s">
        <v>283</v>
      </c>
      <c r="R30" s="3" t="s">
        <v>285</v>
      </c>
      <c r="S30" s="11">
        <v>260000</v>
      </c>
    </row>
    <row r="31" spans="1:19" ht="20.100000000000001" customHeight="1" x14ac:dyDescent="0.25">
      <c r="A31" s="5">
        <v>19</v>
      </c>
      <c r="B31" s="4"/>
      <c r="C31" s="4"/>
      <c r="D31" s="4"/>
      <c r="F31" s="5">
        <v>19</v>
      </c>
      <c r="G31" s="30">
        <v>44994</v>
      </c>
      <c r="H31" s="3" t="s">
        <v>208</v>
      </c>
      <c r="I31" s="11">
        <v>1200000</v>
      </c>
      <c r="K31" s="5">
        <v>19</v>
      </c>
      <c r="L31" s="30">
        <v>373719</v>
      </c>
      <c r="M31" s="3" t="s">
        <v>246</v>
      </c>
      <c r="N31" s="11">
        <v>1510000</v>
      </c>
      <c r="P31" s="5">
        <v>19</v>
      </c>
      <c r="Q31" s="4" t="s">
        <v>283</v>
      </c>
      <c r="R31" s="3" t="s">
        <v>286</v>
      </c>
      <c r="S31" s="11">
        <v>487000</v>
      </c>
    </row>
    <row r="32" spans="1:19" ht="18" customHeight="1" x14ac:dyDescent="0.25">
      <c r="A32" s="5">
        <v>20</v>
      </c>
      <c r="B32" s="4"/>
      <c r="C32" s="4"/>
      <c r="D32" s="4"/>
      <c r="F32" s="5">
        <v>20</v>
      </c>
      <c r="G32" s="30">
        <v>44995</v>
      </c>
      <c r="H32" s="3" t="s">
        <v>210</v>
      </c>
      <c r="I32" s="11">
        <v>1860000</v>
      </c>
      <c r="K32" s="5">
        <v>20</v>
      </c>
      <c r="L32" s="30">
        <v>373720</v>
      </c>
      <c r="M32" s="3" t="s">
        <v>247</v>
      </c>
      <c r="N32" s="11">
        <v>795000</v>
      </c>
      <c r="P32" s="5">
        <v>20</v>
      </c>
      <c r="Q32" s="4" t="s">
        <v>283</v>
      </c>
      <c r="R32" s="3" t="s">
        <v>287</v>
      </c>
      <c r="S32" s="11">
        <v>323000</v>
      </c>
    </row>
    <row r="33" spans="1:19" ht="18" customHeight="1" x14ac:dyDescent="0.25">
      <c r="A33" s="5">
        <v>21</v>
      </c>
      <c r="B33" s="4"/>
      <c r="C33" s="4"/>
      <c r="D33" s="4"/>
      <c r="F33" s="5">
        <v>21</v>
      </c>
      <c r="G33" s="30">
        <v>44995</v>
      </c>
      <c r="H33" s="3" t="s">
        <v>211</v>
      </c>
      <c r="I33" s="11">
        <v>640000</v>
      </c>
      <c r="K33" s="5">
        <v>21</v>
      </c>
      <c r="L33" s="30">
        <v>373720</v>
      </c>
      <c r="M33" s="3" t="s">
        <v>248</v>
      </c>
      <c r="N33" s="11">
        <v>112000</v>
      </c>
      <c r="P33" s="5">
        <v>21</v>
      </c>
      <c r="Q33" s="4" t="s">
        <v>283</v>
      </c>
      <c r="R33" s="3" t="s">
        <v>288</v>
      </c>
      <c r="S33" s="11">
        <v>150000</v>
      </c>
    </row>
    <row r="34" spans="1:19" ht="18" customHeight="1" x14ac:dyDescent="0.25">
      <c r="A34" s="5">
        <v>22</v>
      </c>
      <c r="B34" s="4"/>
      <c r="C34" s="4"/>
      <c r="D34" s="4"/>
      <c r="F34" s="5">
        <v>22</v>
      </c>
      <c r="G34" s="30">
        <v>44995</v>
      </c>
      <c r="H34" s="3" t="s">
        <v>84</v>
      </c>
      <c r="I34" s="11">
        <v>419000</v>
      </c>
      <c r="K34" s="5">
        <v>22</v>
      </c>
      <c r="L34" s="30">
        <v>373720</v>
      </c>
      <c r="M34" s="3" t="s">
        <v>249</v>
      </c>
      <c r="N34" s="11">
        <v>975000</v>
      </c>
      <c r="P34" s="5">
        <v>22</v>
      </c>
      <c r="Q34" s="4" t="s">
        <v>283</v>
      </c>
      <c r="R34" s="9" t="s">
        <v>410</v>
      </c>
      <c r="S34" s="34">
        <v>630000</v>
      </c>
    </row>
    <row r="35" spans="1:19" ht="18" customHeight="1" x14ac:dyDescent="0.25">
      <c r="A35" s="5">
        <v>23</v>
      </c>
      <c r="B35" s="4"/>
      <c r="C35" s="4"/>
      <c r="D35" s="4"/>
      <c r="F35" s="5">
        <v>23</v>
      </c>
      <c r="G35" s="30">
        <v>44995</v>
      </c>
      <c r="H35" s="3" t="s">
        <v>213</v>
      </c>
      <c r="I35" s="11">
        <v>164000</v>
      </c>
      <c r="K35" s="5">
        <v>23</v>
      </c>
      <c r="L35" s="30">
        <v>373720</v>
      </c>
      <c r="M35" s="3" t="s">
        <v>250</v>
      </c>
      <c r="N35" s="11">
        <v>761000</v>
      </c>
      <c r="P35" s="5">
        <v>23</v>
      </c>
      <c r="Q35" s="29"/>
      <c r="R35" s="3"/>
      <c r="S35" s="11"/>
    </row>
    <row r="36" spans="1:19" ht="18" customHeight="1" x14ac:dyDescent="0.25">
      <c r="A36" s="5">
        <v>24</v>
      </c>
      <c r="B36" s="4"/>
      <c r="C36" s="4"/>
      <c r="D36" s="4"/>
      <c r="F36" s="5"/>
      <c r="G36" s="29"/>
      <c r="H36" s="3"/>
      <c r="I36" s="11"/>
      <c r="K36" s="5">
        <v>24</v>
      </c>
      <c r="L36" s="30">
        <v>373720</v>
      </c>
      <c r="M36" s="3" t="s">
        <v>210</v>
      </c>
      <c r="N36" s="11">
        <v>840000</v>
      </c>
      <c r="P36" s="5">
        <v>24</v>
      </c>
      <c r="Q36" s="29"/>
      <c r="R36" s="3"/>
      <c r="S36" s="11"/>
    </row>
    <row r="37" spans="1:19" ht="18" customHeight="1" x14ac:dyDescent="0.25">
      <c r="A37" s="5">
        <v>25</v>
      </c>
      <c r="B37" s="4"/>
      <c r="C37" s="4"/>
      <c r="D37" s="4"/>
      <c r="F37" s="5"/>
      <c r="G37" s="29"/>
      <c r="H37" s="3"/>
      <c r="I37" s="11"/>
      <c r="K37" s="5">
        <v>25</v>
      </c>
      <c r="L37" s="30">
        <v>373720</v>
      </c>
      <c r="M37" s="3" t="s">
        <v>84</v>
      </c>
      <c r="N37" s="11">
        <v>349000</v>
      </c>
      <c r="P37" s="5">
        <v>25</v>
      </c>
      <c r="Q37" s="29"/>
      <c r="R37" s="3"/>
      <c r="S37" s="11"/>
    </row>
    <row r="38" spans="1:19" ht="18" customHeight="1" x14ac:dyDescent="0.25">
      <c r="A38" s="5">
        <v>26</v>
      </c>
      <c r="B38" s="4"/>
      <c r="C38" s="4"/>
      <c r="D38" s="4"/>
      <c r="F38" s="5"/>
      <c r="G38" s="29"/>
      <c r="H38" s="3"/>
      <c r="I38" s="11"/>
      <c r="K38" s="5">
        <v>26</v>
      </c>
      <c r="L38" s="30">
        <v>373720</v>
      </c>
      <c r="M38" s="3" t="s">
        <v>251</v>
      </c>
      <c r="N38" s="11">
        <v>600000</v>
      </c>
      <c r="P38" s="5">
        <v>26</v>
      </c>
      <c r="Q38" s="29"/>
      <c r="R38" s="3"/>
      <c r="S38" s="11"/>
    </row>
    <row r="39" spans="1:19" ht="18" customHeight="1" x14ac:dyDescent="0.25">
      <c r="A39" s="5">
        <v>27</v>
      </c>
      <c r="B39" s="4"/>
      <c r="C39" s="4"/>
      <c r="D39" s="4"/>
      <c r="F39" s="5"/>
      <c r="G39" s="29"/>
      <c r="H39" s="3"/>
      <c r="I39" s="11"/>
      <c r="K39" s="5">
        <v>27</v>
      </c>
      <c r="L39" s="29"/>
      <c r="M39" s="23"/>
      <c r="N39" s="11"/>
      <c r="P39" s="5">
        <v>27</v>
      </c>
      <c r="Q39" s="29"/>
      <c r="R39" s="23"/>
      <c r="S39" s="11"/>
    </row>
    <row r="40" spans="1:19" ht="18" customHeight="1" x14ac:dyDescent="0.25">
      <c r="A40" s="5">
        <v>28</v>
      </c>
      <c r="B40" s="4"/>
      <c r="C40" s="4"/>
      <c r="D40" s="4"/>
      <c r="F40" s="5"/>
      <c r="G40" s="29"/>
      <c r="H40" s="3"/>
      <c r="I40" s="11"/>
      <c r="K40" s="5">
        <v>28</v>
      </c>
      <c r="L40" s="29"/>
      <c r="M40" s="23"/>
      <c r="N40" s="11"/>
      <c r="P40" s="5">
        <v>28</v>
      </c>
      <c r="Q40" s="29"/>
      <c r="R40" s="23"/>
      <c r="S40" s="11"/>
    </row>
    <row r="41" spans="1:19" ht="18" customHeight="1" x14ac:dyDescent="0.25">
      <c r="A41" s="5">
        <v>29</v>
      </c>
      <c r="B41" s="4"/>
      <c r="C41" s="4"/>
      <c r="D41" s="4"/>
      <c r="F41" s="5"/>
      <c r="G41" s="29"/>
      <c r="H41" s="3"/>
      <c r="I41" s="11"/>
      <c r="K41" s="5">
        <v>29</v>
      </c>
      <c r="L41" s="29"/>
      <c r="M41" s="23"/>
      <c r="N41" s="11"/>
      <c r="P41" s="5">
        <v>29</v>
      </c>
      <c r="Q41" s="29"/>
      <c r="R41" s="23"/>
      <c r="S41" s="11"/>
    </row>
    <row r="42" spans="1:19" ht="18" customHeight="1" x14ac:dyDescent="0.25">
      <c r="A42" s="5">
        <v>30</v>
      </c>
      <c r="B42" s="4"/>
      <c r="C42" s="4"/>
      <c r="D42" s="4"/>
      <c r="F42" s="5"/>
      <c r="G42" s="29"/>
      <c r="H42" s="3"/>
      <c r="I42" s="11"/>
      <c r="K42" s="5">
        <v>30</v>
      </c>
      <c r="L42" s="4"/>
      <c r="M42" s="4"/>
      <c r="N42" s="4"/>
      <c r="P42" s="5">
        <v>30</v>
      </c>
      <c r="Q42" s="4"/>
      <c r="R42" s="4"/>
      <c r="S42" s="4"/>
    </row>
    <row r="43" spans="1:19" ht="18" customHeight="1" x14ac:dyDescent="0.25">
      <c r="A43" s="5">
        <v>31</v>
      </c>
      <c r="B43" s="4"/>
      <c r="C43" s="4"/>
      <c r="D43" s="4"/>
      <c r="F43" s="5"/>
      <c r="G43" s="29"/>
      <c r="H43" s="3"/>
      <c r="I43" s="11"/>
      <c r="K43" s="5">
        <v>31</v>
      </c>
      <c r="L43" s="4"/>
      <c r="M43" s="4"/>
      <c r="N43" s="4"/>
      <c r="P43" s="5">
        <v>31</v>
      </c>
      <c r="Q43" s="4"/>
      <c r="R43" s="4"/>
      <c r="S43" s="4"/>
    </row>
    <row r="44" spans="1:19" ht="18" customHeight="1" x14ac:dyDescent="0.25">
      <c r="A44" s="5">
        <v>32</v>
      </c>
      <c r="B44" s="4"/>
      <c r="C44" s="4"/>
      <c r="D44" s="4"/>
      <c r="F44" s="5"/>
      <c r="G44" s="29"/>
      <c r="H44" s="3"/>
      <c r="I44" s="11"/>
      <c r="K44" s="5">
        <v>32</v>
      </c>
      <c r="L44" s="4"/>
      <c r="M44" s="4"/>
      <c r="N44" s="4"/>
      <c r="P44" s="5">
        <v>32</v>
      </c>
      <c r="Q44" s="4"/>
      <c r="R44" s="4"/>
      <c r="S44" s="4"/>
    </row>
    <row r="45" spans="1:19" ht="18" customHeight="1" x14ac:dyDescent="0.25">
      <c r="A45" s="53" t="s">
        <v>40</v>
      </c>
      <c r="B45" s="54"/>
      <c r="C45" s="55"/>
      <c r="D45" s="12">
        <f>SUM(D13:D22)</f>
        <v>6201000</v>
      </c>
      <c r="F45" s="53" t="s">
        <v>40</v>
      </c>
      <c r="G45" s="54"/>
      <c r="H45" s="55"/>
      <c r="I45" s="12">
        <f>SUM(I13:I44)</f>
        <v>24715500</v>
      </c>
      <c r="K45" s="53" t="s">
        <v>40</v>
      </c>
      <c r="L45" s="54"/>
      <c r="M45" s="55"/>
      <c r="N45" s="12">
        <f>SUM(N13:N44)</f>
        <v>25324400</v>
      </c>
      <c r="P45" s="53" t="s">
        <v>40</v>
      </c>
      <c r="Q45" s="54"/>
      <c r="R45" s="55"/>
      <c r="S45" s="12">
        <f>SUM(S13:S44)</f>
        <v>18284000</v>
      </c>
    </row>
    <row r="46" spans="1:19" ht="18" customHeight="1" x14ac:dyDescent="0.25">
      <c r="A46" s="56" t="s">
        <v>1</v>
      </c>
      <c r="B46" s="57"/>
      <c r="C46" s="57"/>
      <c r="D46" s="58"/>
      <c r="F46" s="56" t="s">
        <v>1</v>
      </c>
      <c r="G46" s="57"/>
      <c r="H46" s="57"/>
      <c r="I46" s="58"/>
      <c r="K46" s="56" t="s">
        <v>1</v>
      </c>
      <c r="L46" s="57"/>
      <c r="M46" s="57"/>
      <c r="N46" s="58"/>
      <c r="P46" s="56" t="s">
        <v>1</v>
      </c>
      <c r="Q46" s="57"/>
      <c r="R46" s="57"/>
      <c r="S46" s="58"/>
    </row>
    <row r="47" spans="1:19" ht="18" customHeight="1" x14ac:dyDescent="0.25">
      <c r="A47" s="5">
        <v>1</v>
      </c>
      <c r="B47" s="29" t="s">
        <v>401</v>
      </c>
      <c r="C47" s="3" t="s">
        <v>388</v>
      </c>
      <c r="D47" s="11">
        <v>1935000</v>
      </c>
      <c r="F47" s="5">
        <v>1</v>
      </c>
      <c r="G47" s="30">
        <v>44991</v>
      </c>
      <c r="H47" s="3" t="s">
        <v>193</v>
      </c>
      <c r="I47" s="11">
        <v>510000</v>
      </c>
      <c r="K47" s="33">
        <v>1</v>
      </c>
      <c r="L47" s="30">
        <v>373716</v>
      </c>
      <c r="M47" s="3" t="s">
        <v>231</v>
      </c>
      <c r="N47" s="11">
        <v>784000</v>
      </c>
      <c r="P47" s="33">
        <v>1</v>
      </c>
      <c r="Q47" s="4" t="s">
        <v>273</v>
      </c>
      <c r="R47" s="3" t="s">
        <v>289</v>
      </c>
      <c r="S47" s="11">
        <v>1290000</v>
      </c>
    </row>
    <row r="48" spans="1:19" ht="18" customHeight="1" x14ac:dyDescent="0.25">
      <c r="A48" s="5">
        <v>2</v>
      </c>
      <c r="B48" s="29" t="s">
        <v>401</v>
      </c>
      <c r="C48" s="3" t="s">
        <v>375</v>
      </c>
      <c r="D48" s="11">
        <v>678000</v>
      </c>
      <c r="F48" s="5">
        <v>2</v>
      </c>
      <c r="G48" s="30">
        <v>44992</v>
      </c>
      <c r="H48" s="3" t="s">
        <v>409</v>
      </c>
      <c r="I48" s="11">
        <v>1612500</v>
      </c>
      <c r="K48" s="5">
        <v>2</v>
      </c>
      <c r="L48" s="30">
        <v>373716</v>
      </c>
      <c r="M48" s="3" t="s">
        <v>234</v>
      </c>
      <c r="N48" s="11">
        <v>120000</v>
      </c>
      <c r="P48" s="5">
        <v>2</v>
      </c>
      <c r="Q48" s="4" t="s">
        <v>273</v>
      </c>
      <c r="R48" s="3" t="s">
        <v>280</v>
      </c>
      <c r="S48" s="11">
        <v>804000</v>
      </c>
    </row>
    <row r="49" spans="1:19" ht="18" customHeight="1" x14ac:dyDescent="0.25">
      <c r="A49" s="5">
        <v>3</v>
      </c>
      <c r="B49" s="29" t="s">
        <v>399</v>
      </c>
      <c r="C49" s="3" t="s">
        <v>87</v>
      </c>
      <c r="D49" s="11">
        <v>930000</v>
      </c>
      <c r="F49" s="5">
        <v>3</v>
      </c>
      <c r="G49" s="30">
        <v>44992</v>
      </c>
      <c r="H49" s="3" t="s">
        <v>214</v>
      </c>
      <c r="I49" s="11">
        <v>1935000</v>
      </c>
      <c r="K49" s="33">
        <v>3</v>
      </c>
      <c r="L49" s="30">
        <v>44998</v>
      </c>
      <c r="M49" s="3" t="s">
        <v>252</v>
      </c>
      <c r="N49" s="11">
        <v>1935000</v>
      </c>
      <c r="P49" s="33">
        <v>3</v>
      </c>
      <c r="Q49" s="4" t="s">
        <v>283</v>
      </c>
      <c r="R49" s="3" t="s">
        <v>290</v>
      </c>
      <c r="S49" s="11">
        <v>1935000</v>
      </c>
    </row>
    <row r="50" spans="1:19" ht="18" customHeight="1" x14ac:dyDescent="0.25">
      <c r="A50" s="5">
        <v>4</v>
      </c>
      <c r="B50" s="29" t="s">
        <v>399</v>
      </c>
      <c r="C50" s="3" t="s">
        <v>389</v>
      </c>
      <c r="D50" s="11">
        <v>1612500</v>
      </c>
      <c r="F50" s="5">
        <v>4</v>
      </c>
      <c r="G50" s="30">
        <v>44992</v>
      </c>
      <c r="H50" s="3" t="s">
        <v>215</v>
      </c>
      <c r="I50" s="11">
        <v>1935000</v>
      </c>
      <c r="K50" s="5">
        <v>4</v>
      </c>
      <c r="L50" s="30">
        <v>44998</v>
      </c>
      <c r="M50" s="3" t="s">
        <v>253</v>
      </c>
      <c r="N50" s="11">
        <v>1260000</v>
      </c>
      <c r="P50" s="5">
        <v>4</v>
      </c>
      <c r="Q50" s="29"/>
      <c r="R50" s="3"/>
      <c r="S50" s="11"/>
    </row>
    <row r="51" spans="1:19" ht="18" customHeight="1" x14ac:dyDescent="0.25">
      <c r="A51" s="5">
        <v>5</v>
      </c>
      <c r="B51" s="29" t="s">
        <v>400</v>
      </c>
      <c r="C51" s="3" t="s">
        <v>390</v>
      </c>
      <c r="D51" s="11">
        <v>1935000</v>
      </c>
      <c r="F51" s="5">
        <v>5</v>
      </c>
      <c r="G51" s="30">
        <v>44993</v>
      </c>
      <c r="H51" s="3" t="s">
        <v>216</v>
      </c>
      <c r="I51" s="11">
        <v>1290000</v>
      </c>
      <c r="K51" s="33">
        <v>5</v>
      </c>
      <c r="L51" s="30">
        <v>44998</v>
      </c>
      <c r="M51" s="3" t="s">
        <v>254</v>
      </c>
      <c r="N51" s="11">
        <v>1600000</v>
      </c>
      <c r="P51" s="33">
        <v>5</v>
      </c>
      <c r="Q51" s="29"/>
      <c r="R51" s="3"/>
      <c r="S51" s="11"/>
    </row>
    <row r="52" spans="1:19" ht="18" customHeight="1" x14ac:dyDescent="0.25">
      <c r="A52" s="5">
        <v>6</v>
      </c>
      <c r="B52" s="4"/>
      <c r="C52" s="3"/>
      <c r="D52" s="11"/>
      <c r="F52" s="5">
        <v>6</v>
      </c>
      <c r="G52" s="30">
        <v>44993</v>
      </c>
      <c r="H52" s="3" t="s">
        <v>203</v>
      </c>
      <c r="I52" s="11">
        <v>1202000</v>
      </c>
      <c r="K52" s="5">
        <v>6</v>
      </c>
      <c r="L52" s="30">
        <v>44998</v>
      </c>
      <c r="M52" s="3" t="s">
        <v>255</v>
      </c>
      <c r="N52" s="11">
        <v>1300000</v>
      </c>
      <c r="P52" s="5">
        <v>6</v>
      </c>
      <c r="Q52" s="29"/>
      <c r="R52" s="3"/>
      <c r="S52" s="11"/>
    </row>
    <row r="53" spans="1:19" ht="18" customHeight="1" x14ac:dyDescent="0.25">
      <c r="A53" s="5">
        <v>7</v>
      </c>
      <c r="B53" s="4"/>
      <c r="C53" s="3"/>
      <c r="D53" s="11"/>
      <c r="F53" s="5">
        <v>7</v>
      </c>
      <c r="G53" s="30">
        <v>44994</v>
      </c>
      <c r="H53" s="3" t="s">
        <v>209</v>
      </c>
      <c r="I53" s="11">
        <v>920000</v>
      </c>
      <c r="K53" s="33">
        <v>7</v>
      </c>
      <c r="L53" s="30">
        <v>44998</v>
      </c>
      <c r="M53" s="3" t="s">
        <v>256</v>
      </c>
      <c r="N53" s="11">
        <v>900000</v>
      </c>
      <c r="P53" s="33">
        <v>7</v>
      </c>
      <c r="Q53" s="29"/>
      <c r="R53" s="3"/>
      <c r="S53" s="11"/>
    </row>
    <row r="54" spans="1:19" ht="18" customHeight="1" x14ac:dyDescent="0.25">
      <c r="A54" s="5">
        <v>8</v>
      </c>
      <c r="B54" s="4"/>
      <c r="C54" s="3"/>
      <c r="D54" s="11"/>
      <c r="F54" s="5">
        <v>8</v>
      </c>
      <c r="G54" s="30">
        <v>44994</v>
      </c>
      <c r="H54" s="3" t="s">
        <v>217</v>
      </c>
      <c r="I54" s="11">
        <v>1563000</v>
      </c>
      <c r="K54" s="5">
        <v>8</v>
      </c>
      <c r="L54" s="30">
        <v>44998</v>
      </c>
      <c r="M54" s="3" t="s">
        <v>257</v>
      </c>
      <c r="N54" s="11">
        <v>862500</v>
      </c>
      <c r="P54" s="5">
        <v>8</v>
      </c>
      <c r="Q54" s="29"/>
      <c r="R54" s="3"/>
      <c r="S54" s="11"/>
    </row>
    <row r="55" spans="1:19" ht="18" customHeight="1" x14ac:dyDescent="0.25">
      <c r="A55" s="5">
        <v>9</v>
      </c>
      <c r="B55" s="4"/>
      <c r="C55" s="3"/>
      <c r="D55" s="11"/>
      <c r="F55" s="5">
        <v>9</v>
      </c>
      <c r="G55" s="30">
        <v>44994</v>
      </c>
      <c r="H55" s="3" t="s">
        <v>218</v>
      </c>
      <c r="I55" s="11">
        <v>300000</v>
      </c>
      <c r="K55" s="6">
        <v>9</v>
      </c>
      <c r="L55" s="30">
        <v>44998</v>
      </c>
      <c r="M55" s="3" t="s">
        <v>258</v>
      </c>
      <c r="N55" s="11">
        <v>1380000</v>
      </c>
      <c r="P55" s="6">
        <v>9</v>
      </c>
      <c r="Q55" s="29"/>
      <c r="R55" s="3"/>
      <c r="S55" s="11"/>
    </row>
    <row r="56" spans="1:19" ht="18" customHeight="1" x14ac:dyDescent="0.25">
      <c r="A56" s="5">
        <v>10</v>
      </c>
      <c r="B56" s="4"/>
      <c r="C56" s="3"/>
      <c r="D56" s="11"/>
      <c r="F56" s="5">
        <v>10</v>
      </c>
      <c r="G56" s="30">
        <v>44995</v>
      </c>
      <c r="H56" s="3" t="s">
        <v>219</v>
      </c>
      <c r="I56" s="11">
        <v>1935000</v>
      </c>
      <c r="K56" s="5">
        <v>10</v>
      </c>
      <c r="L56" s="30">
        <v>44998</v>
      </c>
      <c r="M56" s="3" t="s">
        <v>47</v>
      </c>
      <c r="N56" s="11">
        <v>1098000</v>
      </c>
      <c r="P56" s="5">
        <v>10</v>
      </c>
      <c r="Q56" s="29"/>
      <c r="R56" s="3"/>
      <c r="S56" s="11"/>
    </row>
    <row r="57" spans="1:19" ht="18" customHeight="1" x14ac:dyDescent="0.25">
      <c r="A57" s="5">
        <v>11</v>
      </c>
      <c r="B57" s="4"/>
      <c r="C57" s="4"/>
      <c r="D57" s="4"/>
      <c r="F57" s="5">
        <v>11</v>
      </c>
      <c r="G57" s="30">
        <v>44995</v>
      </c>
      <c r="H57" s="3" t="s">
        <v>212</v>
      </c>
      <c r="I57" s="11">
        <v>1158000</v>
      </c>
      <c r="K57" s="6">
        <v>11</v>
      </c>
      <c r="L57" s="30">
        <v>373717</v>
      </c>
      <c r="M57" s="3" t="s">
        <v>240</v>
      </c>
      <c r="N57" s="11">
        <v>520000</v>
      </c>
      <c r="P57" s="6">
        <v>11</v>
      </c>
      <c r="Q57" s="29"/>
      <c r="R57" s="23"/>
      <c r="S57" s="11"/>
    </row>
    <row r="58" spans="1:19" ht="18" customHeight="1" x14ac:dyDescent="0.25">
      <c r="A58" s="5">
        <v>12</v>
      </c>
      <c r="B58" s="4"/>
      <c r="C58" s="4"/>
      <c r="D58" s="4"/>
      <c r="F58" s="5">
        <v>12</v>
      </c>
      <c r="G58" s="4"/>
      <c r="H58" s="3"/>
      <c r="I58" s="11"/>
      <c r="K58" s="6">
        <v>12</v>
      </c>
      <c r="L58" s="30">
        <v>373718</v>
      </c>
      <c r="M58" s="3" t="s">
        <v>193</v>
      </c>
      <c r="N58" s="11">
        <v>700000</v>
      </c>
      <c r="P58" s="6">
        <v>12</v>
      </c>
      <c r="Q58" s="32"/>
      <c r="R58" s="32"/>
      <c r="S58" s="32"/>
    </row>
    <row r="59" spans="1:19" ht="18" customHeight="1" x14ac:dyDescent="0.25">
      <c r="A59" s="5">
        <v>13</v>
      </c>
      <c r="B59" s="4"/>
      <c r="C59" s="4"/>
      <c r="D59" s="4"/>
      <c r="F59" s="5">
        <v>13</v>
      </c>
      <c r="G59" s="4"/>
      <c r="H59" s="3"/>
      <c r="I59" s="11"/>
      <c r="K59" s="6">
        <v>13</v>
      </c>
      <c r="L59" s="30">
        <v>373719</v>
      </c>
      <c r="M59" s="3" t="s">
        <v>245</v>
      </c>
      <c r="N59" s="11">
        <v>718000</v>
      </c>
      <c r="P59" s="6">
        <v>13</v>
      </c>
      <c r="Q59" s="4"/>
      <c r="R59" s="4"/>
      <c r="S59" s="4"/>
    </row>
    <row r="60" spans="1:19" ht="18" customHeight="1" x14ac:dyDescent="0.25">
      <c r="A60" s="5">
        <v>14</v>
      </c>
      <c r="B60" s="4"/>
      <c r="C60" s="4"/>
      <c r="D60" s="4"/>
      <c r="F60" s="5">
        <v>14</v>
      </c>
      <c r="G60" s="4"/>
      <c r="H60" s="4"/>
      <c r="I60" s="4"/>
      <c r="K60" s="5">
        <v>14</v>
      </c>
      <c r="L60" s="4"/>
      <c r="M60" s="4"/>
      <c r="N60" s="4"/>
      <c r="P60" s="5">
        <v>14</v>
      </c>
      <c r="Q60" s="4"/>
      <c r="R60" s="4"/>
      <c r="S60" s="4"/>
    </row>
    <row r="61" spans="1:19" ht="18" customHeight="1" x14ac:dyDescent="0.25">
      <c r="A61" s="5">
        <v>15</v>
      </c>
      <c r="B61" s="4"/>
      <c r="C61" s="4"/>
      <c r="D61" s="4"/>
      <c r="F61" s="5">
        <v>15</v>
      </c>
      <c r="G61" s="4"/>
      <c r="H61" s="4"/>
      <c r="I61" s="4"/>
      <c r="K61" s="6">
        <v>15</v>
      </c>
      <c r="L61" s="4"/>
      <c r="M61" s="4"/>
      <c r="N61" s="4"/>
      <c r="P61" s="6">
        <v>15</v>
      </c>
      <c r="Q61" s="4"/>
      <c r="R61" s="4"/>
      <c r="S61" s="4"/>
    </row>
    <row r="62" spans="1:19" ht="15.75" x14ac:dyDescent="0.25">
      <c r="A62" s="53" t="s">
        <v>40</v>
      </c>
      <c r="B62" s="54"/>
      <c r="C62" s="55"/>
      <c r="D62" s="12">
        <f>SUM(D47:D56)</f>
        <v>7090500</v>
      </c>
      <c r="F62" s="53" t="s">
        <v>40</v>
      </c>
      <c r="G62" s="54"/>
      <c r="H62" s="55"/>
      <c r="I62" s="12">
        <f>SUM(I47:I61)</f>
        <v>14360500</v>
      </c>
      <c r="K62" s="53" t="s">
        <v>40</v>
      </c>
      <c r="L62" s="54"/>
      <c r="M62" s="55"/>
      <c r="N62" s="12">
        <f>SUM(N47:N61)</f>
        <v>13177500</v>
      </c>
      <c r="P62" s="53" t="s">
        <v>40</v>
      </c>
      <c r="Q62" s="54"/>
      <c r="R62" s="55"/>
      <c r="S62" s="12">
        <f>SUM(S47:S61)</f>
        <v>4029000</v>
      </c>
    </row>
    <row r="63" spans="1:19" x14ac:dyDescent="0.25">
      <c r="A63" s="56" t="s">
        <v>3</v>
      </c>
      <c r="B63" s="57"/>
      <c r="C63" s="57"/>
      <c r="D63" s="58"/>
      <c r="F63" s="56" t="s">
        <v>3</v>
      </c>
      <c r="G63" s="57"/>
      <c r="H63" s="57"/>
      <c r="I63" s="58"/>
      <c r="K63" s="56" t="s">
        <v>3</v>
      </c>
      <c r="L63" s="57"/>
      <c r="M63" s="57"/>
      <c r="N63" s="43"/>
      <c r="P63" s="56" t="s">
        <v>3</v>
      </c>
      <c r="Q63" s="57"/>
      <c r="R63" s="57"/>
      <c r="S63" s="43"/>
    </row>
    <row r="64" spans="1:19" ht="15.75" x14ac:dyDescent="0.25">
      <c r="A64" s="6">
        <v>1</v>
      </c>
      <c r="B64" s="29"/>
      <c r="C64" s="9"/>
      <c r="D64" s="11"/>
      <c r="F64" s="6">
        <v>1</v>
      </c>
      <c r="G64" s="30">
        <v>44992</v>
      </c>
      <c r="H64" s="9" t="s">
        <v>220</v>
      </c>
      <c r="I64" s="11">
        <v>570000</v>
      </c>
      <c r="K64" s="6">
        <v>1</v>
      </c>
      <c r="L64" s="6" t="s">
        <v>260</v>
      </c>
      <c r="M64" s="6" t="s">
        <v>259</v>
      </c>
      <c r="N64" s="11">
        <v>570000</v>
      </c>
      <c r="P64" s="6">
        <v>1</v>
      </c>
      <c r="Q64" s="4" t="s">
        <v>273</v>
      </c>
      <c r="R64" s="9" t="s">
        <v>291</v>
      </c>
      <c r="S64" s="11">
        <v>760000</v>
      </c>
    </row>
    <row r="65" spans="1:19" ht="15.75" x14ac:dyDescent="0.25">
      <c r="A65" s="6">
        <v>2</v>
      </c>
      <c r="B65" s="29"/>
      <c r="C65" s="9"/>
      <c r="D65" s="11"/>
      <c r="F65" s="6">
        <v>2</v>
      </c>
      <c r="G65" s="30">
        <v>44993</v>
      </c>
      <c r="H65" s="9" t="s">
        <v>221</v>
      </c>
      <c r="I65" s="11">
        <v>380000</v>
      </c>
      <c r="K65" s="6">
        <v>2</v>
      </c>
      <c r="L65" s="6" t="s">
        <v>261</v>
      </c>
      <c r="M65" s="6" t="s">
        <v>259</v>
      </c>
      <c r="N65" s="11">
        <v>570000</v>
      </c>
      <c r="P65" s="6">
        <v>2</v>
      </c>
      <c r="Q65" s="4" t="s">
        <v>283</v>
      </c>
      <c r="R65" s="9" t="s">
        <v>291</v>
      </c>
      <c r="S65" s="11">
        <v>760000</v>
      </c>
    </row>
    <row r="66" spans="1:19" ht="15.75" x14ac:dyDescent="0.25">
      <c r="A66" s="6">
        <v>3</v>
      </c>
      <c r="B66" s="4"/>
      <c r="C66" s="3"/>
      <c r="D66" s="11"/>
      <c r="F66" s="6">
        <v>3</v>
      </c>
      <c r="G66" s="4"/>
      <c r="H66" s="3"/>
      <c r="I66" s="11"/>
      <c r="K66" s="6">
        <v>3</v>
      </c>
      <c r="L66" s="6" t="s">
        <v>262</v>
      </c>
      <c r="M66" s="6" t="s">
        <v>259</v>
      </c>
      <c r="N66" s="11">
        <v>570000</v>
      </c>
      <c r="P66" s="6">
        <v>3</v>
      </c>
      <c r="Q66" s="4" t="s">
        <v>273</v>
      </c>
      <c r="R66" s="3" t="s">
        <v>292</v>
      </c>
      <c r="S66" s="11">
        <v>13000</v>
      </c>
    </row>
    <row r="67" spans="1:19" ht="15.75" x14ac:dyDescent="0.25">
      <c r="A67" s="6">
        <v>4</v>
      </c>
      <c r="B67" s="4"/>
      <c r="C67" s="3"/>
      <c r="D67" s="11"/>
      <c r="F67" s="6">
        <v>4</v>
      </c>
      <c r="G67" s="4"/>
      <c r="H67" s="3"/>
      <c r="I67" s="11"/>
      <c r="K67" s="6">
        <v>4</v>
      </c>
      <c r="L67" s="29"/>
      <c r="M67" s="6"/>
      <c r="N67" s="11"/>
      <c r="P67" s="6">
        <v>4</v>
      </c>
      <c r="Q67" s="4" t="s">
        <v>283</v>
      </c>
      <c r="R67" s="3" t="s">
        <v>292</v>
      </c>
      <c r="S67" s="11">
        <v>26000</v>
      </c>
    </row>
    <row r="68" spans="1:19" ht="15.75" x14ac:dyDescent="0.25">
      <c r="A68" s="6">
        <v>5</v>
      </c>
      <c r="B68" s="4"/>
      <c r="C68" s="3"/>
      <c r="D68" s="11"/>
      <c r="F68" s="6">
        <v>5</v>
      </c>
      <c r="G68" s="4"/>
      <c r="H68" s="3"/>
      <c r="I68" s="11"/>
      <c r="K68" s="6">
        <v>5</v>
      </c>
      <c r="L68" s="4"/>
      <c r="M68" s="3"/>
      <c r="N68" s="11"/>
      <c r="P68" s="6">
        <v>5</v>
      </c>
      <c r="Q68" s="4"/>
      <c r="R68" s="3"/>
      <c r="S68" s="11"/>
    </row>
    <row r="69" spans="1:19" ht="15.75" x14ac:dyDescent="0.25">
      <c r="A69" s="53" t="s">
        <v>40</v>
      </c>
      <c r="B69" s="54"/>
      <c r="C69" s="55"/>
      <c r="D69" s="12">
        <f>SUM(D64:D68)</f>
        <v>0</v>
      </c>
      <c r="F69" s="53" t="s">
        <v>40</v>
      </c>
      <c r="G69" s="54"/>
      <c r="H69" s="55"/>
      <c r="I69" s="12">
        <f>SUM(I64:I68)</f>
        <v>950000</v>
      </c>
      <c r="K69" s="53" t="s">
        <v>40</v>
      </c>
      <c r="L69" s="54"/>
      <c r="M69" s="55"/>
      <c r="N69" s="12">
        <f>SUM(N64:N68)</f>
        <v>1710000</v>
      </c>
      <c r="P69" s="53" t="s">
        <v>40</v>
      </c>
      <c r="Q69" s="54"/>
      <c r="R69" s="55"/>
      <c r="S69" s="12">
        <f>SUM(S64:S68)</f>
        <v>1559000</v>
      </c>
    </row>
    <row r="70" spans="1:19" x14ac:dyDescent="0.25">
      <c r="A70" s="56" t="s">
        <v>5</v>
      </c>
      <c r="B70" s="57"/>
      <c r="C70" s="57"/>
      <c r="D70" s="43"/>
      <c r="F70" s="56" t="s">
        <v>5</v>
      </c>
      <c r="G70" s="57"/>
      <c r="H70" s="57"/>
      <c r="I70" s="58"/>
      <c r="K70" s="56" t="s">
        <v>5</v>
      </c>
      <c r="L70" s="57"/>
      <c r="M70" s="57"/>
      <c r="N70" s="43"/>
      <c r="P70" s="56" t="s">
        <v>5</v>
      </c>
      <c r="Q70" s="57"/>
      <c r="R70" s="57"/>
      <c r="S70" s="43"/>
    </row>
    <row r="71" spans="1:19" ht="15.75" x14ac:dyDescent="0.25">
      <c r="A71" s="5">
        <v>1</v>
      </c>
      <c r="B71" s="40" t="s">
        <v>399</v>
      </c>
      <c r="C71" s="27" t="s">
        <v>402</v>
      </c>
      <c r="D71" s="28">
        <v>212000</v>
      </c>
      <c r="F71" s="5">
        <v>1</v>
      </c>
      <c r="G71" s="30">
        <v>44989</v>
      </c>
      <c r="H71" s="3" t="s">
        <v>222</v>
      </c>
      <c r="I71" s="11">
        <v>45000</v>
      </c>
      <c r="K71" s="5">
        <v>1</v>
      </c>
      <c r="L71" s="6" t="s">
        <v>260</v>
      </c>
      <c r="M71" s="5" t="s">
        <v>263</v>
      </c>
      <c r="N71" s="11">
        <v>380000</v>
      </c>
      <c r="P71" s="5">
        <v>1</v>
      </c>
      <c r="Q71" s="4" t="s">
        <v>283</v>
      </c>
      <c r="R71" s="3" t="s">
        <v>293</v>
      </c>
      <c r="S71" s="11">
        <v>133500</v>
      </c>
    </row>
    <row r="72" spans="1:19" ht="15.75" x14ac:dyDescent="0.25">
      <c r="A72" s="5">
        <v>2</v>
      </c>
      <c r="B72" s="4"/>
      <c r="C72" s="3"/>
      <c r="D72" s="11"/>
      <c r="F72" s="5">
        <v>2</v>
      </c>
      <c r="G72" s="30">
        <v>44992</v>
      </c>
      <c r="H72" s="3" t="s">
        <v>223</v>
      </c>
      <c r="I72" s="11">
        <v>15000</v>
      </c>
      <c r="K72" s="5">
        <v>2</v>
      </c>
      <c r="L72" s="6" t="s">
        <v>260</v>
      </c>
      <c r="M72" s="5" t="s">
        <v>264</v>
      </c>
      <c r="N72" s="11">
        <v>228000</v>
      </c>
      <c r="P72" s="5">
        <v>2</v>
      </c>
      <c r="Q72" s="29"/>
      <c r="R72" s="3"/>
      <c r="S72" s="11"/>
    </row>
    <row r="73" spans="1:19" ht="15.75" x14ac:dyDescent="0.25">
      <c r="A73" s="5">
        <v>3</v>
      </c>
      <c r="B73" s="4"/>
      <c r="C73" s="3"/>
      <c r="D73" s="11"/>
      <c r="F73" s="5">
        <v>3</v>
      </c>
      <c r="G73" s="4"/>
      <c r="H73" s="3"/>
      <c r="I73" s="11"/>
      <c r="K73" s="5">
        <v>3</v>
      </c>
      <c r="L73" s="6" t="s">
        <v>260</v>
      </c>
      <c r="M73" s="5" t="s">
        <v>265</v>
      </c>
      <c r="N73" s="11">
        <v>72000</v>
      </c>
      <c r="P73" s="5">
        <v>3</v>
      </c>
      <c r="Q73" s="4"/>
      <c r="R73" s="3"/>
      <c r="S73" s="11"/>
    </row>
    <row r="74" spans="1:19" ht="15.75" x14ac:dyDescent="0.25">
      <c r="A74" s="53" t="s">
        <v>40</v>
      </c>
      <c r="B74" s="54"/>
      <c r="C74" s="55"/>
      <c r="D74" s="12">
        <f>SUM(D71:D73)</f>
        <v>212000</v>
      </c>
      <c r="F74" s="53" t="s">
        <v>40</v>
      </c>
      <c r="G74" s="54"/>
      <c r="H74" s="55"/>
      <c r="I74" s="12">
        <f>SUM(I71:I73)</f>
        <v>60000</v>
      </c>
      <c r="K74" s="53" t="s">
        <v>40</v>
      </c>
      <c r="L74" s="54"/>
      <c r="M74" s="55"/>
      <c r="N74" s="12">
        <f>SUM(N71:N73)</f>
        <v>680000</v>
      </c>
      <c r="P74" s="53" t="s">
        <v>40</v>
      </c>
      <c r="Q74" s="54"/>
      <c r="R74" s="55"/>
      <c r="S74" s="12">
        <f>SUM(S71:S73)</f>
        <v>133500</v>
      </c>
    </row>
    <row r="75" spans="1:19" x14ac:dyDescent="0.25">
      <c r="A75" s="56" t="s">
        <v>2</v>
      </c>
      <c r="B75" s="57"/>
      <c r="C75" s="57"/>
      <c r="D75" s="43"/>
      <c r="F75" s="56" t="s">
        <v>2</v>
      </c>
      <c r="G75" s="57"/>
      <c r="H75" s="57"/>
      <c r="I75" s="58"/>
      <c r="K75" s="56" t="s">
        <v>2</v>
      </c>
      <c r="L75" s="57"/>
      <c r="M75" s="57"/>
      <c r="N75" s="43"/>
      <c r="P75" s="56" t="s">
        <v>2</v>
      </c>
      <c r="Q75" s="57"/>
      <c r="R75" s="57"/>
      <c r="S75" s="43"/>
    </row>
    <row r="76" spans="1:19" ht="15.75" x14ac:dyDescent="0.25">
      <c r="A76" s="5">
        <v>1</v>
      </c>
      <c r="B76" s="4"/>
      <c r="C76" s="3"/>
      <c r="D76" s="11"/>
      <c r="F76" s="5">
        <v>1</v>
      </c>
      <c r="G76" s="4"/>
      <c r="H76" s="3"/>
      <c r="I76" s="11"/>
      <c r="K76" s="5">
        <v>1</v>
      </c>
      <c r="L76" s="4"/>
      <c r="M76" s="3"/>
      <c r="N76" s="11"/>
      <c r="P76" s="5">
        <v>1</v>
      </c>
      <c r="Q76" s="4"/>
      <c r="R76" s="3"/>
      <c r="S76" s="11"/>
    </row>
    <row r="77" spans="1:19" ht="15.75" x14ac:dyDescent="0.25">
      <c r="A77" s="5">
        <v>2</v>
      </c>
      <c r="B77" s="4"/>
      <c r="C77" s="3"/>
      <c r="D77" s="11"/>
      <c r="F77" s="5">
        <v>2</v>
      </c>
      <c r="G77" s="4"/>
      <c r="H77" s="3"/>
      <c r="I77" s="11"/>
      <c r="K77" s="5">
        <v>2</v>
      </c>
      <c r="L77" s="4"/>
      <c r="M77" s="3"/>
      <c r="N77" s="11"/>
      <c r="P77" s="5">
        <v>2</v>
      </c>
      <c r="Q77" s="4"/>
      <c r="R77" s="3"/>
      <c r="S77" s="11"/>
    </row>
    <row r="78" spans="1:19" ht="15.75" x14ac:dyDescent="0.25">
      <c r="A78" s="5">
        <v>3</v>
      </c>
      <c r="B78" s="4"/>
      <c r="C78" s="3"/>
      <c r="D78" s="11"/>
      <c r="F78" s="5">
        <v>3</v>
      </c>
      <c r="G78" s="4"/>
      <c r="H78" s="3"/>
      <c r="I78" s="11"/>
      <c r="K78" s="5">
        <v>3</v>
      </c>
      <c r="L78" s="4"/>
      <c r="M78" s="3"/>
      <c r="N78" s="11"/>
      <c r="P78" s="5">
        <v>3</v>
      </c>
      <c r="Q78" s="4"/>
      <c r="R78" s="3"/>
      <c r="S78" s="11"/>
    </row>
    <row r="79" spans="1:19" ht="15.75" x14ac:dyDescent="0.25">
      <c r="A79" s="53" t="s">
        <v>40</v>
      </c>
      <c r="B79" s="54"/>
      <c r="C79" s="55"/>
      <c r="D79" s="12">
        <f>SUM(D76:D78)</f>
        <v>0</v>
      </c>
      <c r="F79" s="53" t="s">
        <v>40</v>
      </c>
      <c r="G79" s="54"/>
      <c r="H79" s="55"/>
      <c r="I79" s="12">
        <f>SUM(I76:I78)</f>
        <v>0</v>
      </c>
      <c r="K79" s="53" t="s">
        <v>40</v>
      </c>
      <c r="L79" s="54"/>
      <c r="M79" s="55"/>
      <c r="N79" s="12">
        <f>SUM(N76:N78)</f>
        <v>0</v>
      </c>
      <c r="P79" s="53" t="s">
        <v>40</v>
      </c>
      <c r="Q79" s="54"/>
      <c r="R79" s="55"/>
      <c r="S79" s="12">
        <f>SUM(S76:S78)</f>
        <v>0</v>
      </c>
    </row>
    <row r="80" spans="1:19" x14ac:dyDescent="0.25">
      <c r="A80" s="56" t="s">
        <v>4</v>
      </c>
      <c r="B80" s="57"/>
      <c r="C80" s="57"/>
      <c r="D80" s="43"/>
      <c r="F80" s="56" t="s">
        <v>4</v>
      </c>
      <c r="G80" s="57"/>
      <c r="H80" s="57"/>
      <c r="I80" s="58"/>
      <c r="K80" s="56" t="s">
        <v>4</v>
      </c>
      <c r="L80" s="57"/>
      <c r="M80" s="57"/>
      <c r="N80" s="43"/>
      <c r="P80" s="56" t="s">
        <v>4</v>
      </c>
      <c r="Q80" s="57"/>
      <c r="R80" s="57"/>
      <c r="S80" s="43"/>
    </row>
    <row r="81" spans="1:19" ht="15.75" x14ac:dyDescent="0.25">
      <c r="A81" s="5">
        <v>1</v>
      </c>
      <c r="B81" s="4"/>
      <c r="C81" s="3"/>
      <c r="D81" s="11"/>
      <c r="F81" s="5">
        <v>1</v>
      </c>
      <c r="G81" s="4"/>
      <c r="H81" s="3"/>
      <c r="I81" s="11"/>
      <c r="K81" s="5">
        <v>1</v>
      </c>
      <c r="L81" s="4"/>
      <c r="M81" s="3"/>
      <c r="N81" s="11"/>
      <c r="P81" s="5">
        <v>1</v>
      </c>
      <c r="Q81" s="4"/>
      <c r="R81" s="3"/>
      <c r="S81" s="11"/>
    </row>
    <row r="82" spans="1:19" ht="15.75" x14ac:dyDescent="0.25">
      <c r="A82" s="5">
        <v>2</v>
      </c>
      <c r="B82" s="4"/>
      <c r="C82" s="3"/>
      <c r="D82" s="11"/>
      <c r="F82" s="5">
        <v>2</v>
      </c>
      <c r="G82" s="4"/>
      <c r="H82" s="3"/>
      <c r="I82" s="11"/>
      <c r="K82" s="5">
        <v>2</v>
      </c>
      <c r="L82" s="4"/>
      <c r="M82" s="3"/>
      <c r="N82" s="11"/>
      <c r="P82" s="5">
        <v>2</v>
      </c>
      <c r="Q82" s="4"/>
      <c r="R82" s="3"/>
      <c r="S82" s="11"/>
    </row>
    <row r="83" spans="1:19" ht="15.75" x14ac:dyDescent="0.25">
      <c r="A83" s="5">
        <v>3</v>
      </c>
      <c r="B83" s="4"/>
      <c r="C83" s="3"/>
      <c r="D83" s="11"/>
      <c r="F83" s="5">
        <v>3</v>
      </c>
      <c r="G83" s="4"/>
      <c r="H83" s="3"/>
      <c r="I83" s="11"/>
      <c r="K83" s="5">
        <v>3</v>
      </c>
      <c r="L83" s="4"/>
      <c r="M83" s="3"/>
      <c r="N83" s="11"/>
      <c r="P83" s="5">
        <v>3</v>
      </c>
      <c r="Q83" s="4"/>
      <c r="R83" s="3"/>
      <c r="S83" s="11"/>
    </row>
    <row r="84" spans="1:19" ht="15.75" x14ac:dyDescent="0.25">
      <c r="A84" s="53" t="s">
        <v>40</v>
      </c>
      <c r="B84" s="54"/>
      <c r="C84" s="55"/>
      <c r="D84" s="12">
        <f>SUM(D81:D83)</f>
        <v>0</v>
      </c>
      <c r="F84" s="53" t="s">
        <v>40</v>
      </c>
      <c r="G84" s="54"/>
      <c r="H84" s="55"/>
      <c r="I84" s="12">
        <f>SUM(I81:I83)</f>
        <v>0</v>
      </c>
      <c r="K84" s="53" t="s">
        <v>40</v>
      </c>
      <c r="L84" s="54"/>
      <c r="M84" s="55"/>
      <c r="N84" s="12">
        <f>SUM(N81:N83)</f>
        <v>0</v>
      </c>
      <c r="P84" s="53" t="s">
        <v>40</v>
      </c>
      <c r="Q84" s="54"/>
      <c r="R84" s="55"/>
      <c r="S84" s="12">
        <f>SUM(S81:S83)</f>
        <v>0</v>
      </c>
    </row>
    <row r="85" spans="1:19" ht="15.75" x14ac:dyDescent="0.25">
      <c r="A85" s="53" t="s">
        <v>21</v>
      </c>
      <c r="B85" s="54"/>
      <c r="C85" s="55"/>
      <c r="D85" s="11">
        <f>SUM(D11)</f>
        <v>-13119494</v>
      </c>
      <c r="F85" s="53" t="s">
        <v>21</v>
      </c>
      <c r="G85" s="54"/>
      <c r="H85" s="55"/>
      <c r="I85" s="11">
        <f>SUM(I11)</f>
        <v>33377006</v>
      </c>
      <c r="K85" s="53" t="s">
        <v>21</v>
      </c>
      <c r="L85" s="54"/>
      <c r="M85" s="55"/>
      <c r="N85" s="11">
        <f>SUM(N11)</f>
        <v>43291006</v>
      </c>
      <c r="P85" s="53" t="s">
        <v>21</v>
      </c>
      <c r="Q85" s="54"/>
      <c r="R85" s="55"/>
      <c r="S85" s="11">
        <f>SUM(S11)</f>
        <v>37399106</v>
      </c>
    </row>
    <row r="86" spans="1:19" ht="15.75" x14ac:dyDescent="0.25">
      <c r="A86" s="53" t="s">
        <v>22</v>
      </c>
      <c r="B86" s="54"/>
      <c r="C86" s="55"/>
      <c r="D86" s="11">
        <f>SUM(D45,D62,D69,D74,D79,D84)</f>
        <v>13503500</v>
      </c>
      <c r="F86" s="53" t="s">
        <v>22</v>
      </c>
      <c r="G86" s="54"/>
      <c r="H86" s="55"/>
      <c r="I86" s="11">
        <f>SUM(I45,I62,I69,I74)</f>
        <v>40086000</v>
      </c>
      <c r="K86" s="53" t="s">
        <v>22</v>
      </c>
      <c r="L86" s="54"/>
      <c r="M86" s="55"/>
      <c r="N86" s="11">
        <f>SUM(N45,N62,N69,N74)</f>
        <v>40891900</v>
      </c>
      <c r="P86" s="53" t="s">
        <v>22</v>
      </c>
      <c r="Q86" s="54"/>
      <c r="R86" s="55"/>
      <c r="S86" s="11">
        <f>SUM(S45,S62,S69,S74,S79,S84)</f>
        <v>24005500</v>
      </c>
    </row>
    <row r="87" spans="1:19" ht="15.75" x14ac:dyDescent="0.25">
      <c r="A87" s="53" t="s">
        <v>23</v>
      </c>
      <c r="B87" s="54"/>
      <c r="C87" s="55"/>
      <c r="D87" s="11">
        <f>SUM(D85-D86)</f>
        <v>-26622994</v>
      </c>
      <c r="F87" s="53" t="s">
        <v>23</v>
      </c>
      <c r="G87" s="54"/>
      <c r="H87" s="55"/>
      <c r="I87" s="11">
        <f>SUM(I85-I86)</f>
        <v>-6708994</v>
      </c>
      <c r="K87" s="53" t="s">
        <v>23</v>
      </c>
      <c r="L87" s="54"/>
      <c r="M87" s="55"/>
      <c r="N87" s="11">
        <f>SUM(N85-N86)</f>
        <v>2399106</v>
      </c>
      <c r="P87" s="53" t="s">
        <v>23</v>
      </c>
      <c r="Q87" s="54"/>
      <c r="R87" s="55"/>
      <c r="S87" s="11">
        <f>SUM(S85-S86)</f>
        <v>13393606</v>
      </c>
    </row>
    <row r="90" spans="1:19" x14ac:dyDescent="0.25">
      <c r="B90" t="s">
        <v>12</v>
      </c>
      <c r="D90" s="51" t="s">
        <v>651</v>
      </c>
      <c r="G90" t="s">
        <v>12</v>
      </c>
      <c r="I90" s="51" t="s">
        <v>651</v>
      </c>
      <c r="L90" t="s">
        <v>12</v>
      </c>
      <c r="N90" s="51" t="s">
        <v>662</v>
      </c>
      <c r="Q90" t="s">
        <v>12</v>
      </c>
      <c r="S90" s="51" t="s">
        <v>663</v>
      </c>
    </row>
    <row r="91" spans="1:19" x14ac:dyDescent="0.25">
      <c r="B91" t="s">
        <v>13</v>
      </c>
      <c r="D91" t="s">
        <v>14</v>
      </c>
      <c r="G91" t="s">
        <v>13</v>
      </c>
      <c r="I91" t="s">
        <v>14</v>
      </c>
      <c r="L91" t="s">
        <v>13</v>
      </c>
      <c r="N91" t="s">
        <v>14</v>
      </c>
      <c r="Q91" t="s">
        <v>13</v>
      </c>
      <c r="S91" t="s">
        <v>14</v>
      </c>
    </row>
    <row r="94" spans="1:19" x14ac:dyDescent="0.25">
      <c r="B94" t="s">
        <v>15</v>
      </c>
      <c r="D94" t="s">
        <v>16</v>
      </c>
      <c r="G94" t="s">
        <v>15</v>
      </c>
      <c r="I94" t="s">
        <v>16</v>
      </c>
      <c r="L94" t="s">
        <v>15</v>
      </c>
      <c r="N94" t="s">
        <v>16</v>
      </c>
      <c r="Q94" t="s">
        <v>15</v>
      </c>
      <c r="S94" t="s">
        <v>16</v>
      </c>
    </row>
  </sheetData>
  <mergeCells count="72">
    <mergeCell ref="P85:R85"/>
    <mergeCell ref="P86:R86"/>
    <mergeCell ref="P46:S46"/>
    <mergeCell ref="P62:R62"/>
    <mergeCell ref="P63:R63"/>
    <mergeCell ref="P69:R69"/>
    <mergeCell ref="P87:R87"/>
    <mergeCell ref="F70:I70"/>
    <mergeCell ref="F75:I75"/>
    <mergeCell ref="F80:I80"/>
    <mergeCell ref="P74:R74"/>
    <mergeCell ref="P75:R75"/>
    <mergeCell ref="P79:R79"/>
    <mergeCell ref="P80:R80"/>
    <mergeCell ref="P84:R84"/>
    <mergeCell ref="P70:R70"/>
    <mergeCell ref="P1:S1"/>
    <mergeCell ref="P6:S6"/>
    <mergeCell ref="P11:R11"/>
    <mergeCell ref="P12:S12"/>
    <mergeCell ref="P45:R45"/>
    <mergeCell ref="A86:C86"/>
    <mergeCell ref="F86:H86"/>
    <mergeCell ref="K86:M86"/>
    <mergeCell ref="A87:C87"/>
    <mergeCell ref="F87:H87"/>
    <mergeCell ref="K87:M87"/>
    <mergeCell ref="A84:C84"/>
    <mergeCell ref="F84:H84"/>
    <mergeCell ref="K84:M84"/>
    <mergeCell ref="A85:C85"/>
    <mergeCell ref="F85:H85"/>
    <mergeCell ref="K85:M85"/>
    <mergeCell ref="A79:C79"/>
    <mergeCell ref="F79:H79"/>
    <mergeCell ref="K79:M79"/>
    <mergeCell ref="A80:C80"/>
    <mergeCell ref="K80:M80"/>
    <mergeCell ref="A74:C74"/>
    <mergeCell ref="F74:H74"/>
    <mergeCell ref="K74:M74"/>
    <mergeCell ref="A75:C75"/>
    <mergeCell ref="K75:M75"/>
    <mergeCell ref="A69:C69"/>
    <mergeCell ref="F69:H69"/>
    <mergeCell ref="K69:M69"/>
    <mergeCell ref="A70:C70"/>
    <mergeCell ref="K70:M70"/>
    <mergeCell ref="A62:C62"/>
    <mergeCell ref="F62:H62"/>
    <mergeCell ref="K62:M62"/>
    <mergeCell ref="A63:D63"/>
    <mergeCell ref="F63:I63"/>
    <mergeCell ref="K63:M63"/>
    <mergeCell ref="A45:C45"/>
    <mergeCell ref="F45:H45"/>
    <mergeCell ref="K45:M45"/>
    <mergeCell ref="A46:D46"/>
    <mergeCell ref="F46:I46"/>
    <mergeCell ref="K46:N46"/>
    <mergeCell ref="A11:C11"/>
    <mergeCell ref="F11:H11"/>
    <mergeCell ref="K11:M11"/>
    <mergeCell ref="A12:D12"/>
    <mergeCell ref="F12:I12"/>
    <mergeCell ref="K12:N12"/>
    <mergeCell ref="A1:D1"/>
    <mergeCell ref="F1:I1"/>
    <mergeCell ref="K1:N1"/>
    <mergeCell ref="A6:D6"/>
    <mergeCell ref="F6:I6"/>
    <mergeCell ref="K6:N6"/>
  </mergeCells>
  <printOptions horizontalCentered="1"/>
  <pageMargins left="0.25" right="0.25" top="0.5" bottom="0.25" header="0.3" footer="0.3"/>
  <pageSetup scale="78" orientation="portrait" horizontalDpi="0" verticalDpi="0" r:id="rId1"/>
  <rowBreaks count="1" manualBreakCount="1">
    <brk id="45" max="16383" man="1"/>
  </rowBreaks>
  <colBreaks count="3" manualBreakCount="3">
    <brk id="4" max="1048575" man="1"/>
    <brk id="9" max="1048575" man="1"/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C36B-DE43-458E-A523-052005231667}">
  <dimension ref="A1:X94"/>
  <sheetViews>
    <sheetView view="pageBreakPreview" topLeftCell="V1" zoomScale="95" zoomScaleNormal="100" zoomScaleSheetLayoutView="95" workbookViewId="0">
      <selection activeCell="Y1" sqref="Y1:AJ1"/>
    </sheetView>
  </sheetViews>
  <sheetFormatPr defaultRowHeight="15" x14ac:dyDescent="0.25"/>
  <cols>
    <col min="1" max="1" width="6.85546875" customWidth="1"/>
    <col min="2" max="2" width="19.85546875" customWidth="1"/>
    <col min="3" max="3" width="54.28515625" customWidth="1"/>
    <col min="4" max="4" width="24.7109375" customWidth="1"/>
    <col min="5" max="5" width="1.28515625" customWidth="1"/>
    <col min="6" max="6" width="6.85546875" customWidth="1"/>
    <col min="7" max="7" width="19.85546875" customWidth="1"/>
    <col min="8" max="8" width="54.28515625" customWidth="1"/>
    <col min="9" max="9" width="24.7109375" customWidth="1"/>
    <col min="10" max="10" width="1.5703125" customWidth="1"/>
    <col min="11" max="11" width="6.85546875" customWidth="1"/>
    <col min="12" max="12" width="19.85546875" customWidth="1"/>
    <col min="13" max="13" width="54.28515625" customWidth="1"/>
    <col min="14" max="14" width="24.7109375" customWidth="1"/>
    <col min="15" max="15" width="2.140625" customWidth="1"/>
    <col min="16" max="16" width="6.85546875" customWidth="1"/>
    <col min="17" max="17" width="19.85546875" customWidth="1"/>
    <col min="18" max="18" width="54.28515625" customWidth="1"/>
    <col min="19" max="19" width="24.7109375" customWidth="1"/>
    <col min="20" max="20" width="1.5703125" customWidth="1"/>
    <col min="21" max="21" width="6.85546875" customWidth="1"/>
    <col min="22" max="22" width="19.85546875" customWidth="1"/>
    <col min="23" max="23" width="54.28515625" customWidth="1"/>
    <col min="24" max="24" width="24.7109375" customWidth="1"/>
  </cols>
  <sheetData>
    <row r="1" spans="1:24" x14ac:dyDescent="0.25">
      <c r="A1" s="59" t="s">
        <v>9</v>
      </c>
      <c r="B1" s="59"/>
      <c r="C1" s="59"/>
      <c r="D1" s="59"/>
      <c r="F1" s="59" t="s">
        <v>9</v>
      </c>
      <c r="G1" s="59"/>
      <c r="H1" s="59"/>
      <c r="I1" s="59"/>
      <c r="K1" s="59" t="s">
        <v>9</v>
      </c>
      <c r="L1" s="59"/>
      <c r="M1" s="59"/>
      <c r="N1" s="59"/>
      <c r="P1" s="59" t="s">
        <v>9</v>
      </c>
      <c r="Q1" s="59"/>
      <c r="R1" s="59"/>
      <c r="S1" s="59"/>
      <c r="U1" s="59" t="s">
        <v>9</v>
      </c>
      <c r="V1" s="59"/>
      <c r="W1" s="59"/>
      <c r="X1" s="59"/>
    </row>
    <row r="2" spans="1:24" x14ac:dyDescent="0.25">
      <c r="C2" s="2"/>
      <c r="H2" s="2"/>
      <c r="M2" s="2"/>
      <c r="R2" s="2"/>
      <c r="W2" s="2"/>
    </row>
    <row r="3" spans="1:24" x14ac:dyDescent="0.25">
      <c r="A3" s="2" t="s">
        <v>187</v>
      </c>
      <c r="B3" t="s">
        <v>434</v>
      </c>
      <c r="C3" s="2"/>
      <c r="F3" s="2" t="s">
        <v>187</v>
      </c>
      <c r="G3" t="s">
        <v>434</v>
      </c>
      <c r="H3" s="2"/>
      <c r="K3" s="2" t="s">
        <v>187</v>
      </c>
      <c r="L3" t="s">
        <v>434</v>
      </c>
      <c r="M3" s="2"/>
      <c r="P3" s="2" t="s">
        <v>187</v>
      </c>
      <c r="Q3" t="s">
        <v>434</v>
      </c>
      <c r="R3" s="2"/>
      <c r="U3" s="2" t="s">
        <v>187</v>
      </c>
      <c r="V3" t="s">
        <v>434</v>
      </c>
      <c r="W3" s="2"/>
    </row>
    <row r="4" spans="1:24" x14ac:dyDescent="0.25">
      <c r="A4" s="25" t="s">
        <v>10</v>
      </c>
      <c r="B4" t="s">
        <v>18</v>
      </c>
      <c r="C4" s="26"/>
      <c r="D4" s="26"/>
      <c r="F4" s="25" t="s">
        <v>10</v>
      </c>
      <c r="G4" t="s">
        <v>188</v>
      </c>
      <c r="H4" s="26"/>
      <c r="I4" s="26"/>
      <c r="K4" s="25" t="s">
        <v>10</v>
      </c>
      <c r="L4" t="s">
        <v>411</v>
      </c>
      <c r="M4" s="26"/>
      <c r="N4" s="26"/>
      <c r="P4" s="25" t="s">
        <v>10</v>
      </c>
      <c r="Q4" t="s">
        <v>413</v>
      </c>
      <c r="R4" s="26"/>
      <c r="S4" s="26"/>
      <c r="U4" s="25" t="s">
        <v>10</v>
      </c>
      <c r="V4" t="s">
        <v>414</v>
      </c>
      <c r="W4" s="26"/>
      <c r="X4" s="26"/>
    </row>
    <row r="5" spans="1:24" ht="20.100000000000001" customHeight="1" thickBot="1" x14ac:dyDescent="0.3">
      <c r="A5" s="24" t="s">
        <v>6</v>
      </c>
      <c r="B5" s="8" t="s">
        <v>7</v>
      </c>
      <c r="C5" s="24" t="s">
        <v>8</v>
      </c>
      <c r="D5" s="24" t="s">
        <v>19</v>
      </c>
      <c r="F5" s="24" t="s">
        <v>6</v>
      </c>
      <c r="G5" s="8" t="s">
        <v>7</v>
      </c>
      <c r="H5" s="24" t="s">
        <v>8</v>
      </c>
      <c r="I5" s="24" t="s">
        <v>19</v>
      </c>
      <c r="K5" s="24" t="s">
        <v>6</v>
      </c>
      <c r="L5" s="8" t="s">
        <v>7</v>
      </c>
      <c r="M5" s="24" t="s">
        <v>8</v>
      </c>
      <c r="N5" s="24" t="s">
        <v>19</v>
      </c>
      <c r="P5" s="24" t="s">
        <v>6</v>
      </c>
      <c r="Q5" s="8" t="s">
        <v>7</v>
      </c>
      <c r="R5" s="24" t="s">
        <v>8</v>
      </c>
      <c r="S5" s="24" t="s">
        <v>19</v>
      </c>
      <c r="U5" s="24" t="s">
        <v>6</v>
      </c>
      <c r="V5" s="8" t="s">
        <v>7</v>
      </c>
      <c r="W5" s="24" t="s">
        <v>8</v>
      </c>
      <c r="X5" s="24" t="s">
        <v>19</v>
      </c>
    </row>
    <row r="6" spans="1:24" ht="20.100000000000001" customHeight="1" thickTop="1" x14ac:dyDescent="0.25">
      <c r="A6" s="60" t="s">
        <v>11</v>
      </c>
      <c r="B6" s="61"/>
      <c r="C6" s="61"/>
      <c r="D6" s="62"/>
      <c r="F6" s="60" t="s">
        <v>11</v>
      </c>
      <c r="G6" s="61"/>
      <c r="H6" s="61"/>
      <c r="I6" s="62"/>
      <c r="K6" s="60" t="s">
        <v>11</v>
      </c>
      <c r="L6" s="61"/>
      <c r="M6" s="61"/>
      <c r="N6" s="62"/>
      <c r="P6" s="60" t="s">
        <v>11</v>
      </c>
      <c r="Q6" s="61"/>
      <c r="R6" s="61"/>
      <c r="S6" s="62"/>
      <c r="U6" s="60" t="s">
        <v>11</v>
      </c>
      <c r="V6" s="61"/>
      <c r="W6" s="61"/>
      <c r="X6" s="62"/>
    </row>
    <row r="7" spans="1:24" ht="18.95" customHeight="1" x14ac:dyDescent="0.25">
      <c r="A7" s="38">
        <v>1</v>
      </c>
      <c r="B7" s="10"/>
      <c r="C7" s="36" t="s">
        <v>655</v>
      </c>
      <c r="D7" s="11">
        <f>SUM('Maret 2023'!S87)</f>
        <v>13393606</v>
      </c>
      <c r="F7" s="5">
        <v>1</v>
      </c>
      <c r="G7" s="37">
        <v>45053</v>
      </c>
      <c r="H7" s="39" t="s">
        <v>656</v>
      </c>
      <c r="I7" s="11">
        <f>SUM(D87)</f>
        <v>47217206</v>
      </c>
      <c r="K7" s="5">
        <v>1</v>
      </c>
      <c r="L7" s="37">
        <v>45058</v>
      </c>
      <c r="M7" s="5" t="s">
        <v>642</v>
      </c>
      <c r="N7" s="11">
        <f>SUM(I87)</f>
        <v>8328306</v>
      </c>
      <c r="P7" s="5">
        <v>1</v>
      </c>
      <c r="Q7" s="10" t="s">
        <v>496</v>
      </c>
      <c r="R7" s="5" t="s">
        <v>498</v>
      </c>
      <c r="S7" s="11">
        <f>SUM(N87)</f>
        <v>15590806</v>
      </c>
      <c r="U7" s="5">
        <v>1</v>
      </c>
      <c r="V7" s="10" t="s">
        <v>478</v>
      </c>
      <c r="W7" s="5" t="s">
        <v>480</v>
      </c>
      <c r="X7" s="11">
        <f>SUM(S87)</f>
        <v>23720306</v>
      </c>
    </row>
    <row r="8" spans="1:24" ht="18.95" customHeight="1" x14ac:dyDescent="0.25">
      <c r="A8" s="38">
        <v>2</v>
      </c>
      <c r="B8" s="10">
        <v>45047</v>
      </c>
      <c r="C8" s="36" t="s">
        <v>534</v>
      </c>
      <c r="D8" s="11">
        <v>12000000</v>
      </c>
      <c r="F8" s="5">
        <v>2</v>
      </c>
      <c r="G8" s="4"/>
      <c r="H8" s="5"/>
      <c r="I8" s="11"/>
      <c r="K8" s="5">
        <v>2</v>
      </c>
      <c r="L8" s="37">
        <v>45059</v>
      </c>
      <c r="M8" s="39" t="s">
        <v>653</v>
      </c>
      <c r="N8" s="11">
        <v>45000000</v>
      </c>
      <c r="P8" s="5">
        <v>2</v>
      </c>
      <c r="Q8" s="10" t="s">
        <v>497</v>
      </c>
      <c r="R8" s="3" t="s">
        <v>499</v>
      </c>
      <c r="S8" s="11">
        <v>50000000</v>
      </c>
      <c r="U8" s="5">
        <v>2</v>
      </c>
      <c r="V8" s="10" t="s">
        <v>479</v>
      </c>
      <c r="W8" s="5" t="s">
        <v>653</v>
      </c>
      <c r="X8" s="11">
        <v>10000000</v>
      </c>
    </row>
    <row r="9" spans="1:24" ht="18.95" customHeight="1" x14ac:dyDescent="0.25">
      <c r="A9" s="38">
        <v>3</v>
      </c>
      <c r="B9" s="10">
        <v>44990</v>
      </c>
      <c r="C9" s="36" t="s">
        <v>535</v>
      </c>
      <c r="D9" s="11">
        <v>50000000</v>
      </c>
      <c r="F9" s="5">
        <v>3</v>
      </c>
      <c r="G9" s="3"/>
      <c r="H9" s="3"/>
      <c r="I9" s="11"/>
      <c r="K9" s="5">
        <v>3</v>
      </c>
      <c r="L9" s="3"/>
      <c r="M9" s="3"/>
      <c r="N9" s="11"/>
      <c r="P9" s="5">
        <v>3</v>
      </c>
      <c r="Q9" s="3"/>
      <c r="R9" s="3"/>
      <c r="S9" s="11"/>
      <c r="U9" s="5">
        <v>3</v>
      </c>
      <c r="V9" s="3"/>
      <c r="W9" s="3"/>
      <c r="X9" s="11"/>
    </row>
    <row r="10" spans="1:24" ht="18.95" customHeight="1" x14ac:dyDescent="0.25">
      <c r="A10" s="38">
        <v>4</v>
      </c>
      <c r="B10" s="23"/>
      <c r="C10" s="23"/>
      <c r="D10" s="11"/>
      <c r="F10" s="5">
        <v>4</v>
      </c>
      <c r="G10" s="3"/>
      <c r="H10" s="3"/>
      <c r="I10" s="11"/>
      <c r="K10" s="5">
        <v>4</v>
      </c>
      <c r="L10" s="3"/>
      <c r="M10" s="3"/>
      <c r="N10" s="11"/>
      <c r="P10" s="5">
        <v>4</v>
      </c>
      <c r="Q10" s="3"/>
      <c r="R10" s="3"/>
      <c r="S10" s="11"/>
      <c r="U10" s="5">
        <v>4</v>
      </c>
      <c r="V10" s="3"/>
      <c r="W10" s="3"/>
      <c r="X10" s="11"/>
    </row>
    <row r="11" spans="1:24" ht="18.95" customHeight="1" x14ac:dyDescent="0.25">
      <c r="A11" s="67" t="s">
        <v>40</v>
      </c>
      <c r="B11" s="68"/>
      <c r="C11" s="69"/>
      <c r="D11" s="11">
        <f>SUM(D7:D10)</f>
        <v>75393606</v>
      </c>
      <c r="F11" s="53" t="s">
        <v>40</v>
      </c>
      <c r="G11" s="54"/>
      <c r="H11" s="55"/>
      <c r="I11" s="11">
        <f>SUM(I7:I10)</f>
        <v>47217206</v>
      </c>
      <c r="K11" s="53" t="s">
        <v>40</v>
      </c>
      <c r="L11" s="54"/>
      <c r="M11" s="55"/>
      <c r="N11" s="11">
        <f>SUM(N7:N10)</f>
        <v>53328306</v>
      </c>
      <c r="P11" s="53" t="s">
        <v>40</v>
      </c>
      <c r="Q11" s="54"/>
      <c r="R11" s="55"/>
      <c r="S11" s="11">
        <f>SUM(S7:S10)</f>
        <v>65590806</v>
      </c>
      <c r="U11" s="53" t="s">
        <v>40</v>
      </c>
      <c r="V11" s="54"/>
      <c r="W11" s="55"/>
      <c r="X11" s="11">
        <f>SUM(X7:X10)</f>
        <v>33720306</v>
      </c>
    </row>
    <row r="12" spans="1:24" ht="18.95" customHeight="1" x14ac:dyDescent="0.25">
      <c r="A12" s="70" t="s">
        <v>0</v>
      </c>
      <c r="B12" s="71"/>
      <c r="C12" s="71"/>
      <c r="D12" s="72"/>
      <c r="F12" s="63" t="s">
        <v>0</v>
      </c>
      <c r="G12" s="64"/>
      <c r="H12" s="64"/>
      <c r="I12" s="65"/>
      <c r="K12" s="63" t="s">
        <v>0</v>
      </c>
      <c r="L12" s="64"/>
      <c r="M12" s="64"/>
      <c r="N12" s="65"/>
      <c r="P12" s="63" t="s">
        <v>0</v>
      </c>
      <c r="Q12" s="64"/>
      <c r="R12" s="64"/>
      <c r="S12" s="65"/>
      <c r="U12" s="63" t="s">
        <v>0</v>
      </c>
      <c r="V12" s="64"/>
      <c r="W12" s="64"/>
      <c r="X12" s="65"/>
    </row>
    <row r="13" spans="1:24" ht="18.95" customHeight="1" x14ac:dyDescent="0.25">
      <c r="A13" s="38">
        <v>1</v>
      </c>
      <c r="B13" s="10">
        <v>45048</v>
      </c>
      <c r="C13" s="36" t="s">
        <v>501</v>
      </c>
      <c r="D13" s="11">
        <v>2400000</v>
      </c>
      <c r="F13" s="5">
        <v>1</v>
      </c>
      <c r="G13" s="37">
        <v>45053</v>
      </c>
      <c r="H13" s="36" t="s">
        <v>501</v>
      </c>
      <c r="I13" s="11">
        <v>2400000</v>
      </c>
      <c r="K13" s="5">
        <v>1</v>
      </c>
      <c r="L13" s="37">
        <v>45060</v>
      </c>
      <c r="M13" s="36" t="s">
        <v>501</v>
      </c>
      <c r="N13" s="11">
        <v>2400000</v>
      </c>
      <c r="P13" s="5">
        <v>1</v>
      </c>
      <c r="Q13" s="10" t="s">
        <v>500</v>
      </c>
      <c r="R13" s="5" t="s">
        <v>501</v>
      </c>
      <c r="S13" s="11">
        <v>2400000</v>
      </c>
      <c r="U13" s="5">
        <v>1</v>
      </c>
      <c r="V13" s="10" t="s">
        <v>481</v>
      </c>
      <c r="W13" s="3" t="s">
        <v>307</v>
      </c>
      <c r="X13" s="11">
        <v>2400000</v>
      </c>
    </row>
    <row r="14" spans="1:24" ht="18.95" customHeight="1" x14ac:dyDescent="0.25">
      <c r="A14" s="38">
        <v>2</v>
      </c>
      <c r="B14" s="10">
        <v>45048</v>
      </c>
      <c r="C14" s="36" t="s">
        <v>536</v>
      </c>
      <c r="D14" s="11">
        <v>97000</v>
      </c>
      <c r="F14" s="5">
        <v>2</v>
      </c>
      <c r="G14" s="37">
        <v>45053</v>
      </c>
      <c r="H14" s="36" t="s">
        <v>557</v>
      </c>
      <c r="I14" s="11">
        <v>976000</v>
      </c>
      <c r="K14" s="5">
        <v>2</v>
      </c>
      <c r="L14" s="37">
        <v>45060</v>
      </c>
      <c r="M14" s="36" t="s">
        <v>540</v>
      </c>
      <c r="N14" s="11">
        <v>605000</v>
      </c>
      <c r="P14" s="5">
        <v>2</v>
      </c>
      <c r="Q14" s="10" t="s">
        <v>500</v>
      </c>
      <c r="R14" s="5" t="s">
        <v>503</v>
      </c>
      <c r="S14" s="11">
        <v>630000</v>
      </c>
      <c r="U14" s="5">
        <v>2</v>
      </c>
      <c r="V14" s="10" t="s">
        <v>481</v>
      </c>
      <c r="W14" s="3" t="s">
        <v>482</v>
      </c>
      <c r="X14" s="11">
        <v>2659000</v>
      </c>
    </row>
    <row r="15" spans="1:24" ht="18.95" customHeight="1" x14ac:dyDescent="0.25">
      <c r="A15" s="38">
        <v>3</v>
      </c>
      <c r="B15" s="10">
        <v>45048</v>
      </c>
      <c r="C15" s="36" t="s">
        <v>537</v>
      </c>
      <c r="D15" s="11">
        <v>1094000</v>
      </c>
      <c r="F15" s="5">
        <v>3</v>
      </c>
      <c r="G15" s="37">
        <v>45053</v>
      </c>
      <c r="H15" s="36" t="s">
        <v>558</v>
      </c>
      <c r="I15" s="11">
        <v>710000</v>
      </c>
      <c r="K15" s="5">
        <v>3</v>
      </c>
      <c r="L15" s="37">
        <v>45060</v>
      </c>
      <c r="M15" s="36" t="s">
        <v>587</v>
      </c>
      <c r="N15" s="11">
        <v>180000</v>
      </c>
      <c r="P15" s="5">
        <v>3</v>
      </c>
      <c r="Q15" s="10" t="s">
        <v>500</v>
      </c>
      <c r="R15" s="5" t="s">
        <v>504</v>
      </c>
      <c r="S15" s="11">
        <v>325000</v>
      </c>
      <c r="U15" s="5">
        <v>3</v>
      </c>
      <c r="V15" s="10" t="s">
        <v>481</v>
      </c>
      <c r="W15" s="3" t="s">
        <v>483</v>
      </c>
      <c r="X15" s="11">
        <v>712000</v>
      </c>
    </row>
    <row r="16" spans="1:24" ht="18.95" customHeight="1" x14ac:dyDescent="0.25">
      <c r="A16" s="38">
        <v>4</v>
      </c>
      <c r="B16" s="10">
        <v>45048</v>
      </c>
      <c r="C16" s="36" t="s">
        <v>538</v>
      </c>
      <c r="D16" s="11">
        <v>122500</v>
      </c>
      <c r="F16" s="5">
        <v>4</v>
      </c>
      <c r="G16" s="37">
        <v>45053</v>
      </c>
      <c r="H16" s="36" t="s">
        <v>559</v>
      </c>
      <c r="I16" s="11">
        <v>144000</v>
      </c>
      <c r="K16" s="5">
        <v>4</v>
      </c>
      <c r="L16" s="37">
        <v>45060</v>
      </c>
      <c r="M16" s="36" t="s">
        <v>588</v>
      </c>
      <c r="N16" s="11">
        <v>1725000</v>
      </c>
      <c r="P16" s="5">
        <v>4</v>
      </c>
      <c r="Q16" s="10" t="s">
        <v>500</v>
      </c>
      <c r="R16" s="5" t="s">
        <v>505</v>
      </c>
      <c r="S16" s="11">
        <v>4070000</v>
      </c>
      <c r="U16" s="5">
        <v>4</v>
      </c>
      <c r="V16" s="10" t="s">
        <v>481</v>
      </c>
      <c r="W16" s="3" t="s">
        <v>41</v>
      </c>
      <c r="X16" s="11">
        <v>1271000</v>
      </c>
    </row>
    <row r="17" spans="1:24" ht="18.95" customHeight="1" x14ac:dyDescent="0.25">
      <c r="A17" s="38">
        <v>5</v>
      </c>
      <c r="B17" s="37">
        <v>45049</v>
      </c>
      <c r="C17" s="36" t="s">
        <v>539</v>
      </c>
      <c r="D17" s="11">
        <v>880000</v>
      </c>
      <c r="F17" s="5">
        <v>5</v>
      </c>
      <c r="G17" s="37">
        <v>45053</v>
      </c>
      <c r="H17" s="36" t="s">
        <v>560</v>
      </c>
      <c r="I17" s="11">
        <v>687000</v>
      </c>
      <c r="K17" s="5">
        <v>5</v>
      </c>
      <c r="L17" s="37">
        <v>45060</v>
      </c>
      <c r="M17" s="36" t="s">
        <v>589</v>
      </c>
      <c r="N17" s="11">
        <v>605000</v>
      </c>
      <c r="P17" s="5">
        <v>5</v>
      </c>
      <c r="Q17" s="10" t="s">
        <v>500</v>
      </c>
      <c r="R17" s="5" t="s">
        <v>506</v>
      </c>
      <c r="S17" s="11">
        <v>242000</v>
      </c>
      <c r="U17" s="5">
        <v>5</v>
      </c>
      <c r="V17" s="10" t="s">
        <v>481</v>
      </c>
      <c r="W17" s="3" t="s">
        <v>59</v>
      </c>
      <c r="X17" s="11">
        <v>302500</v>
      </c>
    </row>
    <row r="18" spans="1:24" ht="18.95" customHeight="1" x14ac:dyDescent="0.25">
      <c r="A18" s="38">
        <v>6</v>
      </c>
      <c r="B18" s="37">
        <v>45049</v>
      </c>
      <c r="C18" s="36" t="s">
        <v>540</v>
      </c>
      <c r="D18" s="11">
        <v>839000</v>
      </c>
      <c r="F18" s="5">
        <v>6</v>
      </c>
      <c r="G18" s="37">
        <v>45054</v>
      </c>
      <c r="H18" s="36" t="s">
        <v>561</v>
      </c>
      <c r="I18" s="11">
        <v>1066000</v>
      </c>
      <c r="K18" s="5">
        <v>6</v>
      </c>
      <c r="L18" s="37">
        <v>45061</v>
      </c>
      <c r="M18" s="32" t="s">
        <v>590</v>
      </c>
      <c r="N18" s="11">
        <v>1250000</v>
      </c>
      <c r="P18" s="5">
        <v>6</v>
      </c>
      <c r="Q18" s="10" t="s">
        <v>500</v>
      </c>
      <c r="R18" s="5" t="s">
        <v>507</v>
      </c>
      <c r="S18" s="11">
        <v>1750000</v>
      </c>
      <c r="U18" s="5">
        <v>6</v>
      </c>
      <c r="V18" s="10" t="s">
        <v>481</v>
      </c>
      <c r="W18" s="3" t="s">
        <v>484</v>
      </c>
      <c r="X18" s="11">
        <v>750000</v>
      </c>
    </row>
    <row r="19" spans="1:24" ht="26.25" customHeight="1" x14ac:dyDescent="0.25">
      <c r="A19" s="38">
        <v>7</v>
      </c>
      <c r="B19" s="37">
        <v>45049</v>
      </c>
      <c r="C19" s="36" t="s">
        <v>541</v>
      </c>
      <c r="D19" s="11">
        <v>1564000</v>
      </c>
      <c r="F19" s="5">
        <v>7</v>
      </c>
      <c r="G19" s="37">
        <v>45054</v>
      </c>
      <c r="H19" s="36" t="s">
        <v>562</v>
      </c>
      <c r="I19" s="11">
        <v>1130000</v>
      </c>
      <c r="K19" s="5">
        <v>7</v>
      </c>
      <c r="L19" s="37">
        <v>45061</v>
      </c>
      <c r="M19" s="36" t="s">
        <v>275</v>
      </c>
      <c r="N19" s="11">
        <v>1427000</v>
      </c>
      <c r="P19" s="5">
        <v>7</v>
      </c>
      <c r="Q19" s="10" t="s">
        <v>497</v>
      </c>
      <c r="R19" s="5" t="s">
        <v>508</v>
      </c>
      <c r="S19" s="11">
        <v>2286500</v>
      </c>
      <c r="U19" s="5">
        <v>7</v>
      </c>
      <c r="V19" s="10" t="s">
        <v>485</v>
      </c>
      <c r="W19" s="3" t="s">
        <v>377</v>
      </c>
      <c r="X19" s="11">
        <v>2772000</v>
      </c>
    </row>
    <row r="20" spans="1:24" ht="21.75" customHeight="1" x14ac:dyDescent="0.25">
      <c r="A20" s="38">
        <v>8</v>
      </c>
      <c r="B20" s="37">
        <v>45049</v>
      </c>
      <c r="C20" s="36" t="s">
        <v>85</v>
      </c>
      <c r="D20" s="11">
        <v>1650000</v>
      </c>
      <c r="F20" s="5">
        <v>8</v>
      </c>
      <c r="G20" s="37">
        <v>45054</v>
      </c>
      <c r="H20" s="36" t="s">
        <v>563</v>
      </c>
      <c r="I20" s="11">
        <v>753000</v>
      </c>
      <c r="K20" s="5">
        <v>8</v>
      </c>
      <c r="L20" s="37">
        <v>45061</v>
      </c>
      <c r="M20" s="36" t="s">
        <v>558</v>
      </c>
      <c r="N20" s="11">
        <v>420000</v>
      </c>
      <c r="P20" s="5">
        <v>8</v>
      </c>
      <c r="Q20" s="10" t="s">
        <v>497</v>
      </c>
      <c r="R20" s="5" t="s">
        <v>510</v>
      </c>
      <c r="S20" s="11">
        <v>150000</v>
      </c>
      <c r="U20" s="5">
        <v>8</v>
      </c>
      <c r="V20" s="10" t="s">
        <v>485</v>
      </c>
      <c r="W20" s="3" t="s">
        <v>41</v>
      </c>
      <c r="X20" s="11">
        <v>1343000</v>
      </c>
    </row>
    <row r="21" spans="1:24" ht="18.95" customHeight="1" x14ac:dyDescent="0.25">
      <c r="A21" s="38">
        <v>9</v>
      </c>
      <c r="B21" s="37">
        <v>45049</v>
      </c>
      <c r="C21" s="36" t="s">
        <v>242</v>
      </c>
      <c r="D21" s="11">
        <v>3425000</v>
      </c>
      <c r="F21" s="5">
        <v>9</v>
      </c>
      <c r="G21" s="37">
        <v>45054</v>
      </c>
      <c r="H21" s="36" t="s">
        <v>564</v>
      </c>
      <c r="I21" s="11">
        <v>1945000</v>
      </c>
      <c r="K21" s="5">
        <v>9</v>
      </c>
      <c r="L21" s="37">
        <v>45061</v>
      </c>
      <c r="M21" s="36" t="s">
        <v>591</v>
      </c>
      <c r="N21" s="11">
        <v>3850000</v>
      </c>
      <c r="P21" s="5">
        <v>9</v>
      </c>
      <c r="Q21" s="10" t="s">
        <v>497</v>
      </c>
      <c r="R21" s="5" t="s">
        <v>511</v>
      </c>
      <c r="S21" s="11">
        <v>1021000</v>
      </c>
      <c r="U21" s="5">
        <v>9</v>
      </c>
      <c r="V21" s="10" t="s">
        <v>485</v>
      </c>
      <c r="W21" s="3" t="s">
        <v>486</v>
      </c>
      <c r="X21" s="11">
        <v>700000</v>
      </c>
    </row>
    <row r="22" spans="1:24" ht="18.95" customHeight="1" x14ac:dyDescent="0.25">
      <c r="A22" s="38">
        <v>10</v>
      </c>
      <c r="B22" s="37">
        <v>45050</v>
      </c>
      <c r="C22" s="36" t="s">
        <v>542</v>
      </c>
      <c r="D22" s="11">
        <v>903000</v>
      </c>
      <c r="F22" s="5">
        <v>10</v>
      </c>
      <c r="G22" s="37">
        <v>45055</v>
      </c>
      <c r="H22" s="36" t="s">
        <v>565</v>
      </c>
      <c r="I22" s="11">
        <v>438000</v>
      </c>
      <c r="K22" s="5">
        <v>10</v>
      </c>
      <c r="L22" s="37">
        <v>45061</v>
      </c>
      <c r="M22" s="36" t="s">
        <v>592</v>
      </c>
      <c r="N22" s="11">
        <v>216000</v>
      </c>
      <c r="P22" s="5">
        <v>10</v>
      </c>
      <c r="Q22" s="10" t="s">
        <v>497</v>
      </c>
      <c r="R22" s="5" t="s">
        <v>512</v>
      </c>
      <c r="S22" s="11">
        <v>33000</v>
      </c>
      <c r="U22" s="5">
        <v>10</v>
      </c>
      <c r="V22" s="10" t="s">
        <v>479</v>
      </c>
      <c r="W22" s="3" t="s">
        <v>41</v>
      </c>
      <c r="X22" s="11">
        <v>261000</v>
      </c>
    </row>
    <row r="23" spans="1:24" ht="18.95" customHeight="1" x14ac:dyDescent="0.25">
      <c r="A23" s="38">
        <v>11</v>
      </c>
      <c r="B23" s="37">
        <v>45050</v>
      </c>
      <c r="C23" s="36" t="s">
        <v>543</v>
      </c>
      <c r="D23" s="11">
        <v>1350000</v>
      </c>
      <c r="F23" s="5">
        <v>11</v>
      </c>
      <c r="G23" s="37">
        <v>45055</v>
      </c>
      <c r="H23" s="36" t="s">
        <v>34</v>
      </c>
      <c r="I23" s="11">
        <v>1125000</v>
      </c>
      <c r="K23" s="5">
        <v>11</v>
      </c>
      <c r="L23" s="37">
        <v>45061</v>
      </c>
      <c r="M23" s="36" t="s">
        <v>593</v>
      </c>
      <c r="N23" s="11">
        <v>430000</v>
      </c>
      <c r="P23" s="5">
        <v>11</v>
      </c>
      <c r="Q23" s="10" t="s">
        <v>497</v>
      </c>
      <c r="R23" s="5" t="s">
        <v>513</v>
      </c>
      <c r="S23" s="11">
        <v>1230000</v>
      </c>
      <c r="U23" s="5">
        <v>11</v>
      </c>
      <c r="V23" s="10" t="s">
        <v>479</v>
      </c>
      <c r="W23" s="3" t="s">
        <v>487</v>
      </c>
      <c r="X23" s="11">
        <v>81000</v>
      </c>
    </row>
    <row r="24" spans="1:24" ht="18.95" customHeight="1" x14ac:dyDescent="0.25">
      <c r="A24" s="38">
        <v>12</v>
      </c>
      <c r="B24" s="37">
        <v>45050</v>
      </c>
      <c r="C24" s="36" t="s">
        <v>34</v>
      </c>
      <c r="D24" s="11">
        <v>1351000</v>
      </c>
      <c r="F24" s="5">
        <v>12</v>
      </c>
      <c r="G24" s="37">
        <v>45055</v>
      </c>
      <c r="H24" s="36" t="s">
        <v>566</v>
      </c>
      <c r="I24" s="11">
        <v>375000</v>
      </c>
      <c r="K24" s="5">
        <v>12</v>
      </c>
      <c r="L24" s="37">
        <v>45061</v>
      </c>
      <c r="M24" s="36" t="s">
        <v>594</v>
      </c>
      <c r="N24" s="11">
        <v>19500</v>
      </c>
      <c r="P24" s="5">
        <v>12</v>
      </c>
      <c r="Q24" s="10" t="s">
        <v>497</v>
      </c>
      <c r="R24" s="5" t="s">
        <v>514</v>
      </c>
      <c r="S24" s="11">
        <v>200000</v>
      </c>
      <c r="U24" s="5">
        <v>12</v>
      </c>
      <c r="V24" s="10" t="s">
        <v>479</v>
      </c>
      <c r="W24" s="3" t="s">
        <v>488</v>
      </c>
      <c r="X24" s="11">
        <v>375000</v>
      </c>
    </row>
    <row r="25" spans="1:24" ht="18.95" customHeight="1" x14ac:dyDescent="0.25">
      <c r="A25" s="38">
        <v>13</v>
      </c>
      <c r="B25" s="37">
        <v>45050</v>
      </c>
      <c r="C25" s="36" t="s">
        <v>544</v>
      </c>
      <c r="D25" s="11">
        <v>290000</v>
      </c>
      <c r="F25" s="5">
        <v>13</v>
      </c>
      <c r="G25" s="37">
        <v>45055</v>
      </c>
      <c r="H25" s="36" t="s">
        <v>242</v>
      </c>
      <c r="I25" s="11">
        <v>3060000</v>
      </c>
      <c r="K25" s="5">
        <v>13</v>
      </c>
      <c r="L25" s="37">
        <v>45062</v>
      </c>
      <c r="M25" s="36" t="s">
        <v>595</v>
      </c>
      <c r="N25" s="11">
        <v>938000</v>
      </c>
      <c r="P25" s="5">
        <v>13</v>
      </c>
      <c r="Q25" s="10" t="s">
        <v>515</v>
      </c>
      <c r="R25" s="5" t="s">
        <v>516</v>
      </c>
      <c r="S25" s="11">
        <v>248000</v>
      </c>
      <c r="U25" s="5">
        <v>13</v>
      </c>
      <c r="V25" s="10" t="s">
        <v>479</v>
      </c>
      <c r="W25" s="3" t="s">
        <v>489</v>
      </c>
      <c r="X25" s="11">
        <v>2211000</v>
      </c>
    </row>
    <row r="26" spans="1:24" ht="18.95" customHeight="1" x14ac:dyDescent="0.25">
      <c r="A26" s="38">
        <v>14</v>
      </c>
      <c r="B26" s="37">
        <v>45050</v>
      </c>
      <c r="C26" s="36" t="s">
        <v>545</v>
      </c>
      <c r="D26" s="11">
        <v>350000</v>
      </c>
      <c r="F26" s="5">
        <v>14</v>
      </c>
      <c r="G26" s="37">
        <v>45055</v>
      </c>
      <c r="H26" s="36" t="s">
        <v>567</v>
      </c>
      <c r="I26" s="11">
        <v>672000</v>
      </c>
      <c r="K26" s="5">
        <v>14</v>
      </c>
      <c r="L26" s="37">
        <v>45062</v>
      </c>
      <c r="M26" s="36" t="s">
        <v>596</v>
      </c>
      <c r="N26" s="11">
        <v>351000</v>
      </c>
      <c r="P26" s="5">
        <v>14</v>
      </c>
      <c r="Q26" s="10" t="s">
        <v>515</v>
      </c>
      <c r="R26" s="5" t="s">
        <v>517</v>
      </c>
      <c r="S26" s="11">
        <v>432000</v>
      </c>
      <c r="U26" s="5">
        <v>14</v>
      </c>
      <c r="V26" s="10" t="s">
        <v>479</v>
      </c>
      <c r="W26" s="3" t="s">
        <v>490</v>
      </c>
      <c r="X26" s="11">
        <v>2200000</v>
      </c>
    </row>
    <row r="27" spans="1:24" ht="18.95" customHeight="1" x14ac:dyDescent="0.25">
      <c r="A27" s="38">
        <v>15</v>
      </c>
      <c r="B27" s="37">
        <v>45051</v>
      </c>
      <c r="C27" s="36" t="s">
        <v>546</v>
      </c>
      <c r="D27" s="11">
        <v>413000</v>
      </c>
      <c r="F27" s="5">
        <v>15</v>
      </c>
      <c r="G27" s="37">
        <v>45056</v>
      </c>
      <c r="H27" s="36" t="s">
        <v>568</v>
      </c>
      <c r="I27" s="11">
        <v>921000</v>
      </c>
      <c r="K27" s="5">
        <v>15</v>
      </c>
      <c r="L27" s="37">
        <v>45062</v>
      </c>
      <c r="M27" s="36" t="s">
        <v>597</v>
      </c>
      <c r="N27" s="11">
        <v>150000</v>
      </c>
      <c r="P27" s="5">
        <v>15</v>
      </c>
      <c r="Q27" s="10" t="s">
        <v>515</v>
      </c>
      <c r="R27" s="5" t="s">
        <v>239</v>
      </c>
      <c r="S27" s="11">
        <v>750000</v>
      </c>
      <c r="U27" s="5">
        <v>15</v>
      </c>
      <c r="V27" s="7"/>
      <c r="W27" s="9"/>
      <c r="X27" s="34"/>
    </row>
    <row r="28" spans="1:24" ht="18.95" customHeight="1" x14ac:dyDescent="0.25">
      <c r="A28" s="38">
        <v>16</v>
      </c>
      <c r="B28" s="37">
        <v>45051</v>
      </c>
      <c r="C28" s="36" t="s">
        <v>547</v>
      </c>
      <c r="D28" s="11">
        <v>406000</v>
      </c>
      <c r="F28" s="5">
        <v>16</v>
      </c>
      <c r="G28" s="37">
        <v>45056</v>
      </c>
      <c r="H28" s="36" t="s">
        <v>569</v>
      </c>
      <c r="I28" s="11">
        <v>530900</v>
      </c>
      <c r="K28" s="5">
        <v>16</v>
      </c>
      <c r="L28" s="37">
        <v>45062</v>
      </c>
      <c r="M28" s="36" t="s">
        <v>598</v>
      </c>
      <c r="N28" s="11">
        <v>1810000</v>
      </c>
      <c r="P28" s="5">
        <v>16</v>
      </c>
      <c r="Q28" s="10" t="s">
        <v>515</v>
      </c>
      <c r="R28" s="5" t="s">
        <v>41</v>
      </c>
      <c r="S28" s="11">
        <v>889000</v>
      </c>
      <c r="U28" s="5">
        <v>16</v>
      </c>
      <c r="V28" s="7"/>
      <c r="W28" s="9"/>
      <c r="X28" s="34"/>
    </row>
    <row r="29" spans="1:24" ht="18.95" customHeight="1" x14ac:dyDescent="0.25">
      <c r="A29" s="38">
        <v>17</v>
      </c>
      <c r="B29" s="37">
        <v>45051</v>
      </c>
      <c r="C29" s="36" t="s">
        <v>275</v>
      </c>
      <c r="D29" s="11">
        <v>895000</v>
      </c>
      <c r="F29" s="5">
        <v>17</v>
      </c>
      <c r="G29" s="37">
        <v>45056</v>
      </c>
      <c r="H29" s="36" t="s">
        <v>570</v>
      </c>
      <c r="I29" s="11">
        <v>1075000</v>
      </c>
      <c r="K29" s="5">
        <v>17</v>
      </c>
      <c r="L29" s="37">
        <v>45062</v>
      </c>
      <c r="M29" s="36" t="s">
        <v>599</v>
      </c>
      <c r="N29" s="11">
        <v>885000</v>
      </c>
      <c r="P29" s="5">
        <v>17</v>
      </c>
      <c r="Q29" s="10" t="s">
        <v>515</v>
      </c>
      <c r="R29" s="5" t="s">
        <v>518</v>
      </c>
      <c r="S29" s="11">
        <v>3580000</v>
      </c>
      <c r="U29" s="5">
        <v>17</v>
      </c>
      <c r="V29" s="7"/>
      <c r="W29" s="9"/>
      <c r="X29" s="34"/>
    </row>
    <row r="30" spans="1:24" ht="18.95" customHeight="1" x14ac:dyDescent="0.25">
      <c r="A30" s="38">
        <v>18</v>
      </c>
      <c r="B30" s="37">
        <v>45051</v>
      </c>
      <c r="C30" s="36" t="s">
        <v>545</v>
      </c>
      <c r="D30" s="11">
        <v>22500</v>
      </c>
      <c r="F30" s="5">
        <v>18</v>
      </c>
      <c r="G30" s="37">
        <v>45056</v>
      </c>
      <c r="H30" s="36" t="s">
        <v>571</v>
      </c>
      <c r="I30" s="11">
        <v>1110000</v>
      </c>
      <c r="K30" s="5">
        <v>18</v>
      </c>
      <c r="L30" s="37">
        <v>45063</v>
      </c>
      <c r="M30" s="36" t="s">
        <v>275</v>
      </c>
      <c r="N30" s="11">
        <v>814000</v>
      </c>
      <c r="P30" s="5">
        <v>18</v>
      </c>
      <c r="Q30" s="10" t="s">
        <v>519</v>
      </c>
      <c r="R30" s="5" t="s">
        <v>520</v>
      </c>
      <c r="S30" s="11">
        <v>2828000</v>
      </c>
      <c r="U30" s="5">
        <v>18</v>
      </c>
      <c r="V30" s="7"/>
      <c r="W30" s="9"/>
      <c r="X30" s="34"/>
    </row>
    <row r="31" spans="1:24" ht="18.95" customHeight="1" x14ac:dyDescent="0.25">
      <c r="A31" s="38">
        <v>19</v>
      </c>
      <c r="B31" s="37">
        <v>45051</v>
      </c>
      <c r="C31" s="36" t="s">
        <v>548</v>
      </c>
      <c r="D31" s="11">
        <v>1800000</v>
      </c>
      <c r="F31" s="5">
        <v>19</v>
      </c>
      <c r="G31" s="37">
        <v>45056</v>
      </c>
      <c r="H31" s="36" t="s">
        <v>572</v>
      </c>
      <c r="I31" s="11">
        <v>1800000</v>
      </c>
      <c r="K31" s="5">
        <v>19</v>
      </c>
      <c r="L31" s="37">
        <v>45063</v>
      </c>
      <c r="M31" s="36" t="s">
        <v>600</v>
      </c>
      <c r="N31" s="11">
        <v>906000</v>
      </c>
      <c r="P31" s="5">
        <v>19</v>
      </c>
      <c r="Q31" s="10" t="s">
        <v>519</v>
      </c>
      <c r="R31" s="5" t="s">
        <v>142</v>
      </c>
      <c r="S31" s="11">
        <v>185000</v>
      </c>
      <c r="U31" s="5">
        <v>19</v>
      </c>
      <c r="V31" s="7"/>
      <c r="W31" s="9"/>
      <c r="X31" s="34"/>
    </row>
    <row r="32" spans="1:24" ht="18.95" customHeight="1" x14ac:dyDescent="0.25">
      <c r="A32" s="38">
        <v>20</v>
      </c>
      <c r="B32" s="37">
        <v>45051</v>
      </c>
      <c r="C32" s="36" t="s">
        <v>549</v>
      </c>
      <c r="D32" s="11">
        <v>708000</v>
      </c>
      <c r="F32" s="5">
        <v>20</v>
      </c>
      <c r="G32" s="37">
        <v>45056</v>
      </c>
      <c r="H32" s="36" t="s">
        <v>540</v>
      </c>
      <c r="I32" s="11">
        <v>805000</v>
      </c>
      <c r="K32" s="5">
        <v>20</v>
      </c>
      <c r="L32" s="37">
        <v>45063</v>
      </c>
      <c r="M32" s="36" t="s">
        <v>601</v>
      </c>
      <c r="N32" s="11">
        <v>2145000</v>
      </c>
      <c r="P32" s="5">
        <v>20</v>
      </c>
      <c r="Q32" s="10" t="s">
        <v>519</v>
      </c>
      <c r="R32" s="5" t="s">
        <v>521</v>
      </c>
      <c r="S32" s="11">
        <v>1430000</v>
      </c>
      <c r="U32" s="5">
        <v>20</v>
      </c>
      <c r="V32" s="7"/>
      <c r="W32" s="9"/>
      <c r="X32" s="34"/>
    </row>
    <row r="33" spans="1:24" ht="18.95" customHeight="1" x14ac:dyDescent="0.25">
      <c r="A33" s="5">
        <v>21</v>
      </c>
      <c r="B33" s="7"/>
      <c r="C33" s="9"/>
      <c r="D33" s="34"/>
      <c r="F33" s="5">
        <v>21</v>
      </c>
      <c r="G33" s="37">
        <v>45057</v>
      </c>
      <c r="H33" s="36" t="s">
        <v>573</v>
      </c>
      <c r="I33" s="11">
        <v>1067000</v>
      </c>
      <c r="K33" s="5">
        <v>21</v>
      </c>
      <c r="L33" s="37">
        <v>45063</v>
      </c>
      <c r="M33" s="36" t="s">
        <v>602</v>
      </c>
      <c r="N33" s="11">
        <v>653500</v>
      </c>
      <c r="P33" s="5">
        <v>21</v>
      </c>
      <c r="Q33" s="10" t="s">
        <v>519</v>
      </c>
      <c r="R33" s="5" t="s">
        <v>522</v>
      </c>
      <c r="S33" s="11">
        <v>400000</v>
      </c>
      <c r="U33" s="5">
        <v>21</v>
      </c>
      <c r="V33" s="7"/>
      <c r="W33" s="9"/>
      <c r="X33" s="34"/>
    </row>
    <row r="34" spans="1:24" ht="18.95" customHeight="1" x14ac:dyDescent="0.25">
      <c r="A34" s="5">
        <v>22</v>
      </c>
      <c r="B34" s="7"/>
      <c r="C34" s="9"/>
      <c r="D34" s="34"/>
      <c r="F34" s="5">
        <v>22</v>
      </c>
      <c r="G34" s="37">
        <v>45057</v>
      </c>
      <c r="H34" s="36" t="s">
        <v>574</v>
      </c>
      <c r="I34" s="11">
        <v>1220000</v>
      </c>
      <c r="K34" s="5">
        <v>22</v>
      </c>
      <c r="L34" s="37">
        <v>45065</v>
      </c>
      <c r="M34" s="36" t="s">
        <v>536</v>
      </c>
      <c r="N34" s="11">
        <v>301000</v>
      </c>
      <c r="P34" s="5">
        <v>22</v>
      </c>
      <c r="Q34" s="10" t="s">
        <v>519</v>
      </c>
      <c r="R34" s="5" t="s">
        <v>150</v>
      </c>
      <c r="S34" s="11">
        <v>2270000</v>
      </c>
      <c r="U34" s="5">
        <v>22</v>
      </c>
      <c r="V34" s="7"/>
      <c r="W34" s="9"/>
      <c r="X34" s="34"/>
    </row>
    <row r="35" spans="1:24" ht="18.95" customHeight="1" x14ac:dyDescent="0.25">
      <c r="A35" s="5">
        <v>23</v>
      </c>
      <c r="B35" s="35"/>
      <c r="C35" s="9"/>
      <c r="D35" s="34"/>
      <c r="F35" s="5">
        <v>23</v>
      </c>
      <c r="G35" s="37">
        <v>45057</v>
      </c>
      <c r="H35" s="36" t="s">
        <v>575</v>
      </c>
      <c r="I35" s="11">
        <v>1370000</v>
      </c>
      <c r="K35" s="5">
        <v>23</v>
      </c>
      <c r="L35" s="37">
        <v>45065</v>
      </c>
      <c r="M35" s="36" t="s">
        <v>603</v>
      </c>
      <c r="N35" s="11">
        <v>455000</v>
      </c>
      <c r="P35" s="5">
        <v>23</v>
      </c>
      <c r="Q35" s="10" t="s">
        <v>478</v>
      </c>
      <c r="R35" s="5" t="s">
        <v>523</v>
      </c>
      <c r="S35" s="11">
        <v>1478000</v>
      </c>
      <c r="U35" s="5">
        <v>23</v>
      </c>
      <c r="V35" s="35"/>
      <c r="W35" s="9"/>
      <c r="X35" s="34"/>
    </row>
    <row r="36" spans="1:24" ht="18.95" customHeight="1" x14ac:dyDescent="0.25">
      <c r="A36" s="5">
        <v>24</v>
      </c>
      <c r="B36" s="35"/>
      <c r="C36" s="9"/>
      <c r="D36" s="34"/>
      <c r="F36" s="5">
        <v>24</v>
      </c>
      <c r="G36" s="37">
        <v>45057</v>
      </c>
      <c r="H36" s="36" t="s">
        <v>576</v>
      </c>
      <c r="I36" s="11">
        <v>751000</v>
      </c>
      <c r="K36" s="5">
        <v>24</v>
      </c>
      <c r="L36" s="37">
        <v>45065</v>
      </c>
      <c r="M36" s="36" t="s">
        <v>24</v>
      </c>
      <c r="N36" s="11">
        <v>1230000</v>
      </c>
      <c r="P36" s="5">
        <v>24</v>
      </c>
      <c r="Q36" s="10" t="s">
        <v>478</v>
      </c>
      <c r="R36" s="5" t="s">
        <v>524</v>
      </c>
      <c r="S36" s="11">
        <v>426000</v>
      </c>
      <c r="U36" s="5">
        <v>24</v>
      </c>
      <c r="V36" s="35"/>
      <c r="W36" s="9"/>
      <c r="X36" s="34"/>
    </row>
    <row r="37" spans="1:24" ht="18.95" customHeight="1" x14ac:dyDescent="0.25">
      <c r="A37" s="5">
        <v>25</v>
      </c>
      <c r="B37" s="35"/>
      <c r="C37" s="9"/>
      <c r="D37" s="34"/>
      <c r="F37" s="5">
        <v>25</v>
      </c>
      <c r="G37" s="37">
        <v>45057</v>
      </c>
      <c r="H37" s="36" t="s">
        <v>577</v>
      </c>
      <c r="I37" s="11">
        <v>1665000</v>
      </c>
      <c r="K37" s="5">
        <v>25</v>
      </c>
      <c r="L37" s="37">
        <v>45065</v>
      </c>
      <c r="M37" s="36" t="s">
        <v>604</v>
      </c>
      <c r="N37" s="11">
        <v>3628000</v>
      </c>
      <c r="P37" s="5">
        <v>25</v>
      </c>
      <c r="Q37" s="10" t="s">
        <v>478</v>
      </c>
      <c r="R37" s="5" t="s">
        <v>134</v>
      </c>
      <c r="S37" s="11">
        <v>213000</v>
      </c>
      <c r="U37" s="5">
        <v>25</v>
      </c>
      <c r="V37" s="35"/>
      <c r="W37" s="9"/>
      <c r="X37" s="34"/>
    </row>
    <row r="38" spans="1:24" ht="18.95" customHeight="1" x14ac:dyDescent="0.25">
      <c r="A38" s="5">
        <v>26</v>
      </c>
      <c r="B38" s="29"/>
      <c r="C38" s="3"/>
      <c r="D38" s="11"/>
      <c r="F38" s="5">
        <v>26</v>
      </c>
      <c r="G38" s="37">
        <v>45057</v>
      </c>
      <c r="H38" s="36" t="s">
        <v>578</v>
      </c>
      <c r="I38" s="11">
        <v>1130000</v>
      </c>
      <c r="K38" s="5">
        <v>26</v>
      </c>
      <c r="L38" s="37">
        <v>45065</v>
      </c>
      <c r="M38" s="36" t="s">
        <v>605</v>
      </c>
      <c r="N38" s="11">
        <v>209000</v>
      </c>
      <c r="P38" s="5">
        <v>26</v>
      </c>
      <c r="Q38" s="10" t="s">
        <v>478</v>
      </c>
      <c r="R38" s="5" t="s">
        <v>526</v>
      </c>
      <c r="S38" s="11">
        <v>731000</v>
      </c>
      <c r="U38" s="5">
        <v>26</v>
      </c>
      <c r="V38" s="29"/>
      <c r="W38" s="3"/>
      <c r="X38" s="11"/>
    </row>
    <row r="39" spans="1:24" ht="20.100000000000001" customHeight="1" x14ac:dyDescent="0.25">
      <c r="A39" s="5">
        <v>27</v>
      </c>
      <c r="B39" s="29"/>
      <c r="C39" s="23"/>
      <c r="D39" s="11"/>
      <c r="F39" s="5">
        <v>27</v>
      </c>
      <c r="G39" s="37">
        <v>45057</v>
      </c>
      <c r="H39" s="36" t="s">
        <v>579</v>
      </c>
      <c r="I39" s="11">
        <v>41000</v>
      </c>
      <c r="K39" s="5">
        <v>27</v>
      </c>
      <c r="L39" s="29"/>
      <c r="M39" s="23"/>
      <c r="N39" s="11"/>
      <c r="P39" s="5">
        <v>27</v>
      </c>
      <c r="Q39" s="29"/>
      <c r="R39" s="23"/>
      <c r="S39" s="11"/>
      <c r="U39" s="5">
        <v>27</v>
      </c>
      <c r="V39" s="29"/>
      <c r="W39" s="23"/>
      <c r="X39" s="11"/>
    </row>
    <row r="40" spans="1:24" ht="20.100000000000001" customHeight="1" x14ac:dyDescent="0.25">
      <c r="A40" s="5">
        <v>28</v>
      </c>
      <c r="B40" s="29"/>
      <c r="C40" s="23"/>
      <c r="D40" s="11"/>
      <c r="F40" s="5">
        <v>28</v>
      </c>
      <c r="G40" s="29"/>
      <c r="H40" s="23"/>
      <c r="I40" s="11"/>
      <c r="K40" s="5">
        <v>28</v>
      </c>
      <c r="L40" s="29"/>
      <c r="M40" s="23"/>
      <c r="N40" s="11"/>
      <c r="P40" s="5">
        <v>28</v>
      </c>
      <c r="Q40" s="29"/>
      <c r="R40" s="23"/>
      <c r="S40" s="11"/>
      <c r="U40" s="5">
        <v>28</v>
      </c>
      <c r="V40" s="29"/>
      <c r="W40" s="23"/>
      <c r="X40" s="11"/>
    </row>
    <row r="41" spans="1:24" ht="18" customHeight="1" x14ac:dyDescent="0.25">
      <c r="A41" s="5">
        <v>29</v>
      </c>
      <c r="B41" s="29"/>
      <c r="C41" s="23"/>
      <c r="D41" s="11"/>
      <c r="F41" s="5">
        <v>29</v>
      </c>
      <c r="G41" s="29"/>
      <c r="H41" s="23"/>
      <c r="I41" s="11"/>
      <c r="K41" s="5">
        <v>29</v>
      </c>
      <c r="L41" s="29"/>
      <c r="M41" s="23"/>
      <c r="N41" s="11"/>
      <c r="P41" s="5">
        <v>29</v>
      </c>
      <c r="Q41" s="29"/>
      <c r="R41" s="23"/>
      <c r="S41" s="11"/>
      <c r="U41" s="5">
        <v>29</v>
      </c>
      <c r="V41" s="29"/>
      <c r="W41" s="23"/>
      <c r="X41" s="11"/>
    </row>
    <row r="42" spans="1:24" ht="18" customHeight="1" x14ac:dyDescent="0.25">
      <c r="A42" s="5">
        <v>30</v>
      </c>
      <c r="B42" s="4"/>
      <c r="C42" s="4"/>
      <c r="D42" s="4"/>
      <c r="F42" s="5">
        <v>30</v>
      </c>
      <c r="G42" s="4"/>
      <c r="H42" s="4"/>
      <c r="I42" s="4"/>
      <c r="K42" s="5">
        <v>30</v>
      </c>
      <c r="L42" s="4"/>
      <c r="M42" s="4"/>
      <c r="N42" s="4"/>
      <c r="P42" s="5">
        <v>30</v>
      </c>
      <c r="Q42" s="4"/>
      <c r="R42" s="4"/>
      <c r="S42" s="4"/>
      <c r="U42" s="5">
        <v>30</v>
      </c>
      <c r="V42" s="4"/>
      <c r="W42" s="4"/>
      <c r="X42" s="4"/>
    </row>
    <row r="43" spans="1:24" ht="18" customHeight="1" x14ac:dyDescent="0.25">
      <c r="A43" s="5">
        <v>31</v>
      </c>
      <c r="B43" s="4"/>
      <c r="C43" s="4"/>
      <c r="D43" s="4"/>
      <c r="F43" s="5">
        <v>31</v>
      </c>
      <c r="G43" s="4"/>
      <c r="H43" s="4"/>
      <c r="I43" s="4"/>
      <c r="K43" s="5">
        <v>31</v>
      </c>
      <c r="L43" s="4"/>
      <c r="M43" s="4"/>
      <c r="N43" s="4"/>
      <c r="P43" s="5">
        <v>31</v>
      </c>
      <c r="Q43" s="4"/>
      <c r="R43" s="4"/>
      <c r="S43" s="4"/>
      <c r="U43" s="5">
        <v>31</v>
      </c>
      <c r="V43" s="4"/>
      <c r="W43" s="4"/>
      <c r="X43" s="4"/>
    </row>
    <row r="44" spans="1:24" ht="18" customHeight="1" x14ac:dyDescent="0.25">
      <c r="A44" s="5">
        <v>32</v>
      </c>
      <c r="B44" s="4"/>
      <c r="C44" s="4"/>
      <c r="D44" s="4"/>
      <c r="F44" s="5">
        <v>32</v>
      </c>
      <c r="G44" s="4"/>
      <c r="H44" s="4"/>
      <c r="I44" s="4"/>
      <c r="K44" s="5">
        <v>32</v>
      </c>
      <c r="L44" s="4"/>
      <c r="M44" s="4"/>
      <c r="N44" s="4"/>
      <c r="P44" s="5">
        <v>32</v>
      </c>
      <c r="Q44" s="4"/>
      <c r="R44" s="4"/>
      <c r="S44" s="4"/>
      <c r="U44" s="5">
        <v>32</v>
      </c>
      <c r="V44" s="4"/>
      <c r="W44" s="4"/>
      <c r="X44" s="4"/>
    </row>
    <row r="45" spans="1:24" ht="18" customHeight="1" x14ac:dyDescent="0.25">
      <c r="A45" s="53" t="s">
        <v>40</v>
      </c>
      <c r="B45" s="54"/>
      <c r="C45" s="55"/>
      <c r="D45" s="12">
        <f>SUM(D13:D44)</f>
        <v>20560000</v>
      </c>
      <c r="F45" s="53" t="s">
        <v>40</v>
      </c>
      <c r="G45" s="54"/>
      <c r="H45" s="55"/>
      <c r="I45" s="12">
        <f>SUM(I13:I44)</f>
        <v>28966900</v>
      </c>
      <c r="K45" s="53" t="s">
        <v>40</v>
      </c>
      <c r="L45" s="54"/>
      <c r="M45" s="55"/>
      <c r="N45" s="12">
        <f>SUM(N13:N44)</f>
        <v>27603000</v>
      </c>
      <c r="P45" s="53" t="s">
        <v>40</v>
      </c>
      <c r="Q45" s="54"/>
      <c r="R45" s="55"/>
      <c r="S45" s="12">
        <f>SUM(S13:S44)</f>
        <v>30197500</v>
      </c>
      <c r="U45" s="53" t="s">
        <v>40</v>
      </c>
      <c r="V45" s="54"/>
      <c r="W45" s="55"/>
      <c r="X45" s="12">
        <f>SUM(X13:X44)</f>
        <v>18037500</v>
      </c>
    </row>
    <row r="46" spans="1:24" ht="18" customHeight="1" x14ac:dyDescent="0.25">
      <c r="A46" s="56" t="s">
        <v>1</v>
      </c>
      <c r="B46" s="57"/>
      <c r="C46" s="57"/>
      <c r="D46" s="58"/>
      <c r="F46" s="56" t="s">
        <v>1</v>
      </c>
      <c r="G46" s="57"/>
      <c r="H46" s="57"/>
      <c r="I46" s="58"/>
      <c r="K46" s="56" t="s">
        <v>1</v>
      </c>
      <c r="L46" s="57"/>
      <c r="M46" s="57"/>
      <c r="N46" s="58"/>
      <c r="P46" s="56" t="s">
        <v>1</v>
      </c>
      <c r="Q46" s="57"/>
      <c r="R46" s="57"/>
      <c r="S46" s="58"/>
      <c r="U46" s="56" t="s">
        <v>1</v>
      </c>
      <c r="V46" s="57"/>
      <c r="W46" s="57"/>
      <c r="X46" s="58"/>
    </row>
    <row r="47" spans="1:24" ht="18" customHeight="1" x14ac:dyDescent="0.25">
      <c r="A47" s="33">
        <v>1</v>
      </c>
      <c r="B47" s="37">
        <v>45049</v>
      </c>
      <c r="C47" s="36" t="s">
        <v>550</v>
      </c>
      <c r="D47" s="11">
        <v>1675000</v>
      </c>
      <c r="F47" s="33">
        <v>1</v>
      </c>
      <c r="G47" s="37">
        <v>45054</v>
      </c>
      <c r="H47" s="36" t="s">
        <v>580</v>
      </c>
      <c r="I47" s="11">
        <v>1637500</v>
      </c>
      <c r="K47" s="33">
        <v>1</v>
      </c>
      <c r="L47" s="37">
        <v>45061</v>
      </c>
      <c r="M47" s="36" t="s">
        <v>606</v>
      </c>
      <c r="N47" s="11">
        <v>1837500</v>
      </c>
      <c r="P47" s="33">
        <v>1</v>
      </c>
      <c r="Q47" s="10" t="s">
        <v>500</v>
      </c>
      <c r="R47" s="3" t="s">
        <v>527</v>
      </c>
      <c r="S47" s="11">
        <v>1300000</v>
      </c>
      <c r="U47" s="33">
        <v>1</v>
      </c>
      <c r="V47" s="10" t="s">
        <v>481</v>
      </c>
      <c r="W47" s="3" t="s">
        <v>491</v>
      </c>
      <c r="X47" s="11">
        <v>1600000</v>
      </c>
    </row>
    <row r="48" spans="1:24" ht="18" customHeight="1" x14ac:dyDescent="0.25">
      <c r="A48" s="5">
        <v>2</v>
      </c>
      <c r="B48" s="37">
        <v>45050</v>
      </c>
      <c r="C48" s="36" t="s">
        <v>551</v>
      </c>
      <c r="D48" s="11">
        <v>1316000</v>
      </c>
      <c r="F48" s="5">
        <v>2</v>
      </c>
      <c r="G48" s="37">
        <v>45055</v>
      </c>
      <c r="H48" s="36" t="s">
        <v>581</v>
      </c>
      <c r="I48" s="11">
        <v>1637500</v>
      </c>
      <c r="K48" s="5">
        <v>2</v>
      </c>
      <c r="L48" s="37">
        <v>45062</v>
      </c>
      <c r="M48" s="36" t="s">
        <v>607</v>
      </c>
      <c r="N48" s="11">
        <v>1915000</v>
      </c>
      <c r="P48" s="5">
        <v>2</v>
      </c>
      <c r="Q48" s="10" t="s">
        <v>500</v>
      </c>
      <c r="R48" s="3" t="s">
        <v>528</v>
      </c>
      <c r="S48" s="11">
        <v>1754000</v>
      </c>
      <c r="U48" s="5">
        <v>2</v>
      </c>
      <c r="V48" s="10" t="s">
        <v>481</v>
      </c>
      <c r="W48" s="3" t="s">
        <v>24</v>
      </c>
      <c r="X48" s="11">
        <v>1229000</v>
      </c>
    </row>
    <row r="49" spans="1:24" ht="18" customHeight="1" x14ac:dyDescent="0.25">
      <c r="A49" s="33">
        <v>3</v>
      </c>
      <c r="B49" s="37">
        <v>45051</v>
      </c>
      <c r="C49" s="36" t="s">
        <v>552</v>
      </c>
      <c r="D49" s="11">
        <v>975000</v>
      </c>
      <c r="F49" s="33">
        <v>3</v>
      </c>
      <c r="G49" s="37">
        <v>45056</v>
      </c>
      <c r="H49" s="36" t="s">
        <v>216</v>
      </c>
      <c r="I49" s="11">
        <v>1175000</v>
      </c>
      <c r="K49" s="33">
        <v>3</v>
      </c>
      <c r="L49" s="37">
        <v>45063</v>
      </c>
      <c r="M49" s="36" t="s">
        <v>255</v>
      </c>
      <c r="N49" s="11">
        <v>1300000</v>
      </c>
      <c r="P49" s="33">
        <v>3</v>
      </c>
      <c r="Q49" s="10" t="s">
        <v>500</v>
      </c>
      <c r="R49" s="9" t="s">
        <v>502</v>
      </c>
      <c r="S49" s="11">
        <v>770000</v>
      </c>
      <c r="U49" s="33">
        <v>3</v>
      </c>
      <c r="V49" s="10" t="s">
        <v>485</v>
      </c>
      <c r="W49" s="3" t="s">
        <v>426</v>
      </c>
      <c r="X49" s="11">
        <v>897000</v>
      </c>
    </row>
    <row r="50" spans="1:24" ht="18" customHeight="1" x14ac:dyDescent="0.25">
      <c r="A50" s="5">
        <v>4</v>
      </c>
      <c r="B50" s="37">
        <v>45051</v>
      </c>
      <c r="C50" s="36" t="s">
        <v>553</v>
      </c>
      <c r="D50" s="11">
        <v>1645000</v>
      </c>
      <c r="F50" s="5">
        <v>4</v>
      </c>
      <c r="G50" s="37">
        <v>45057</v>
      </c>
      <c r="H50" s="36" t="s">
        <v>582</v>
      </c>
      <c r="I50" s="11">
        <v>1425000</v>
      </c>
      <c r="K50" s="5">
        <v>4</v>
      </c>
      <c r="L50" s="37">
        <v>45063</v>
      </c>
      <c r="M50" s="36" t="s">
        <v>254</v>
      </c>
      <c r="N50" s="11">
        <v>1632000</v>
      </c>
      <c r="P50" s="5">
        <v>4</v>
      </c>
      <c r="Q50" s="10" t="s">
        <v>497</v>
      </c>
      <c r="R50" s="9" t="s">
        <v>509</v>
      </c>
      <c r="S50" s="11">
        <v>501000</v>
      </c>
      <c r="U50" s="5">
        <v>4</v>
      </c>
      <c r="V50" s="10" t="s">
        <v>485</v>
      </c>
      <c r="W50" s="3" t="s">
        <v>492</v>
      </c>
      <c r="X50" s="11">
        <v>1625000</v>
      </c>
    </row>
    <row r="51" spans="1:24" ht="18" customHeight="1" x14ac:dyDescent="0.25">
      <c r="A51" s="33">
        <v>5</v>
      </c>
      <c r="B51" s="37">
        <v>45051</v>
      </c>
      <c r="C51" s="36" t="s">
        <v>367</v>
      </c>
      <c r="D51" s="11">
        <v>1115400</v>
      </c>
      <c r="F51" s="33">
        <v>5</v>
      </c>
      <c r="G51" s="37">
        <v>45058</v>
      </c>
      <c r="H51" s="36" t="s">
        <v>583</v>
      </c>
      <c r="I51" s="11">
        <v>2002000</v>
      </c>
      <c r="K51" s="33">
        <v>5</v>
      </c>
      <c r="L51" s="37">
        <v>45065</v>
      </c>
      <c r="M51" s="36" t="s">
        <v>608</v>
      </c>
      <c r="N51" s="11">
        <v>1450000</v>
      </c>
      <c r="P51" s="33">
        <v>5</v>
      </c>
      <c r="Q51" s="10" t="s">
        <v>497</v>
      </c>
      <c r="R51" s="3" t="s">
        <v>529</v>
      </c>
      <c r="S51" s="11">
        <v>1682000</v>
      </c>
      <c r="U51" s="33">
        <v>5</v>
      </c>
      <c r="V51" s="10" t="s">
        <v>479</v>
      </c>
      <c r="W51" s="3" t="s">
        <v>326</v>
      </c>
      <c r="X51" s="11">
        <v>1645000</v>
      </c>
    </row>
    <row r="52" spans="1:24" ht="18" customHeight="1" x14ac:dyDescent="0.25">
      <c r="A52" s="5">
        <v>6</v>
      </c>
      <c r="B52" s="29"/>
      <c r="C52" s="3"/>
      <c r="D52" s="11"/>
      <c r="F52" s="5">
        <v>6</v>
      </c>
      <c r="G52" s="29"/>
      <c r="H52" s="3"/>
      <c r="I52" s="11"/>
      <c r="K52" s="5">
        <v>6</v>
      </c>
      <c r="L52" s="29"/>
      <c r="M52" s="3"/>
      <c r="N52" s="11"/>
      <c r="P52" s="5">
        <v>6</v>
      </c>
      <c r="Q52" s="10" t="s">
        <v>497</v>
      </c>
      <c r="R52" s="3" t="s">
        <v>530</v>
      </c>
      <c r="S52" s="11">
        <v>60000</v>
      </c>
      <c r="U52" s="5">
        <v>6</v>
      </c>
      <c r="V52" s="10" t="s">
        <v>479</v>
      </c>
      <c r="W52" s="3" t="s">
        <v>467</v>
      </c>
      <c r="X52" s="11">
        <v>1950000</v>
      </c>
    </row>
    <row r="53" spans="1:24" ht="18" customHeight="1" x14ac:dyDescent="0.25">
      <c r="A53" s="33">
        <v>7</v>
      </c>
      <c r="B53" s="29"/>
      <c r="C53" s="3"/>
      <c r="D53" s="11"/>
      <c r="F53" s="33">
        <v>7</v>
      </c>
      <c r="G53" s="29"/>
      <c r="H53" s="3"/>
      <c r="I53" s="11"/>
      <c r="K53" s="33">
        <v>7</v>
      </c>
      <c r="L53" s="29"/>
      <c r="M53" s="3"/>
      <c r="N53" s="11"/>
      <c r="P53" s="33">
        <v>7</v>
      </c>
      <c r="Q53" s="10" t="s">
        <v>515</v>
      </c>
      <c r="R53" s="3" t="s">
        <v>531</v>
      </c>
      <c r="S53" s="11">
        <v>1950000</v>
      </c>
      <c r="U53" s="33">
        <v>7</v>
      </c>
      <c r="V53" s="29"/>
      <c r="W53" s="3"/>
      <c r="X53" s="11"/>
    </row>
    <row r="54" spans="1:24" ht="18" customHeight="1" x14ac:dyDescent="0.25">
      <c r="A54" s="5">
        <v>8</v>
      </c>
      <c r="B54" s="29"/>
      <c r="C54" s="3"/>
      <c r="D54" s="11"/>
      <c r="F54" s="5">
        <v>8</v>
      </c>
      <c r="G54" s="29"/>
      <c r="H54" s="3"/>
      <c r="I54" s="11"/>
      <c r="K54" s="5">
        <v>8</v>
      </c>
      <c r="L54" s="29"/>
      <c r="M54" s="3"/>
      <c r="N54" s="11"/>
      <c r="P54" s="5">
        <v>8</v>
      </c>
      <c r="Q54" s="10" t="s">
        <v>478</v>
      </c>
      <c r="R54" s="3" t="s">
        <v>530</v>
      </c>
      <c r="S54" s="11">
        <v>1430000</v>
      </c>
      <c r="U54" s="5">
        <v>8</v>
      </c>
      <c r="V54" s="29"/>
      <c r="W54" s="3"/>
      <c r="X54" s="11"/>
    </row>
    <row r="55" spans="1:24" ht="18" customHeight="1" x14ac:dyDescent="0.25">
      <c r="A55" s="6">
        <v>9</v>
      </c>
      <c r="B55" s="29"/>
      <c r="C55" s="3"/>
      <c r="D55" s="11"/>
      <c r="F55" s="6">
        <v>9</v>
      </c>
      <c r="G55" s="29"/>
      <c r="H55" s="3"/>
      <c r="I55" s="11"/>
      <c r="K55" s="6">
        <v>9</v>
      </c>
      <c r="L55" s="29"/>
      <c r="M55" s="3"/>
      <c r="N55" s="11"/>
      <c r="P55" s="6">
        <v>9</v>
      </c>
      <c r="Q55" s="10" t="s">
        <v>478</v>
      </c>
      <c r="R55" s="9" t="s">
        <v>525</v>
      </c>
      <c r="S55" s="11">
        <v>680000</v>
      </c>
      <c r="U55" s="6">
        <v>9</v>
      </c>
      <c r="V55" s="29"/>
      <c r="W55" s="3"/>
      <c r="X55" s="11"/>
    </row>
    <row r="56" spans="1:24" ht="18" customHeight="1" x14ac:dyDescent="0.25">
      <c r="A56" s="5">
        <v>10</v>
      </c>
      <c r="B56" s="29"/>
      <c r="C56" s="3"/>
      <c r="D56" s="11"/>
      <c r="F56" s="5">
        <v>10</v>
      </c>
      <c r="G56" s="29"/>
      <c r="H56" s="3"/>
      <c r="I56" s="11"/>
      <c r="K56" s="5">
        <v>10</v>
      </c>
      <c r="L56" s="29"/>
      <c r="M56" s="3"/>
      <c r="N56" s="11"/>
      <c r="P56" s="5">
        <v>10</v>
      </c>
      <c r="Q56" s="29"/>
      <c r="R56" s="3"/>
      <c r="S56" s="11"/>
      <c r="U56" s="5">
        <v>10</v>
      </c>
      <c r="V56" s="29"/>
      <c r="W56" s="3"/>
      <c r="X56" s="11"/>
    </row>
    <row r="57" spans="1:24" ht="18" customHeight="1" x14ac:dyDescent="0.25">
      <c r="A57" s="6">
        <v>11</v>
      </c>
      <c r="B57" s="29"/>
      <c r="C57" s="23"/>
      <c r="D57" s="11"/>
      <c r="F57" s="6">
        <v>11</v>
      </c>
      <c r="G57" s="29"/>
      <c r="H57" s="23"/>
      <c r="I57" s="11"/>
      <c r="K57" s="6">
        <v>11</v>
      </c>
      <c r="L57" s="29"/>
      <c r="M57" s="23"/>
      <c r="N57" s="11"/>
      <c r="P57" s="6">
        <v>11</v>
      </c>
      <c r="Q57" s="29"/>
      <c r="R57" s="23"/>
      <c r="S57" s="11"/>
      <c r="U57" s="6">
        <v>11</v>
      </c>
      <c r="V57" s="29"/>
      <c r="W57" s="23"/>
      <c r="X57" s="11"/>
    </row>
    <row r="58" spans="1:24" ht="18" customHeight="1" x14ac:dyDescent="0.25">
      <c r="A58" s="6">
        <v>12</v>
      </c>
      <c r="B58" s="32"/>
      <c r="C58" s="32"/>
      <c r="D58" s="32"/>
      <c r="F58" s="6">
        <v>12</v>
      </c>
      <c r="G58" s="32"/>
      <c r="H58" s="32"/>
      <c r="I58" s="32"/>
      <c r="K58" s="6">
        <v>12</v>
      </c>
      <c r="L58" s="32"/>
      <c r="M58" s="32"/>
      <c r="N58" s="32"/>
      <c r="P58" s="6">
        <v>12</v>
      </c>
      <c r="Q58" s="32"/>
      <c r="R58" s="32"/>
      <c r="S58" s="32"/>
      <c r="U58" s="6">
        <v>12</v>
      </c>
      <c r="V58" s="32"/>
      <c r="W58" s="32"/>
      <c r="X58" s="32"/>
    </row>
    <row r="59" spans="1:24" ht="18" customHeight="1" x14ac:dyDescent="0.25">
      <c r="A59" s="6">
        <v>13</v>
      </c>
      <c r="B59" s="4"/>
      <c r="C59" s="4"/>
      <c r="D59" s="4"/>
      <c r="F59" s="6">
        <v>13</v>
      </c>
      <c r="G59" s="4"/>
      <c r="H59" s="4"/>
      <c r="I59" s="4"/>
      <c r="K59" s="6">
        <v>13</v>
      </c>
      <c r="L59" s="4"/>
      <c r="M59" s="4"/>
      <c r="N59" s="4"/>
      <c r="P59" s="6">
        <v>13</v>
      </c>
      <c r="Q59" s="4"/>
      <c r="R59" s="4"/>
      <c r="S59" s="4"/>
      <c r="U59" s="6">
        <v>13</v>
      </c>
      <c r="V59" s="4"/>
      <c r="W59" s="4"/>
      <c r="X59" s="4"/>
    </row>
    <row r="60" spans="1:24" ht="18" customHeight="1" x14ac:dyDescent="0.25">
      <c r="A60" s="5">
        <v>14</v>
      </c>
      <c r="B60" s="4"/>
      <c r="C60" s="4"/>
      <c r="D60" s="4"/>
      <c r="F60" s="5">
        <v>14</v>
      </c>
      <c r="G60" s="4"/>
      <c r="H60" s="4"/>
      <c r="I60" s="4"/>
      <c r="K60" s="5">
        <v>14</v>
      </c>
      <c r="L60" s="4"/>
      <c r="M60" s="4"/>
      <c r="N60" s="4"/>
      <c r="P60" s="5">
        <v>14</v>
      </c>
      <c r="Q60" s="4"/>
      <c r="R60" s="4"/>
      <c r="S60" s="4"/>
      <c r="U60" s="5">
        <v>14</v>
      </c>
      <c r="V60" s="4"/>
      <c r="W60" s="4"/>
      <c r="X60" s="4"/>
    </row>
    <row r="61" spans="1:24" ht="18" customHeight="1" x14ac:dyDescent="0.25">
      <c r="A61" s="6">
        <v>15</v>
      </c>
      <c r="B61" s="4"/>
      <c r="C61" s="4"/>
      <c r="D61" s="4"/>
      <c r="F61" s="6">
        <v>15</v>
      </c>
      <c r="G61" s="4"/>
      <c r="H61" s="4"/>
      <c r="I61" s="4"/>
      <c r="K61" s="6">
        <v>15</v>
      </c>
      <c r="L61" s="4"/>
      <c r="M61" s="4"/>
      <c r="N61" s="4"/>
      <c r="P61" s="6">
        <v>15</v>
      </c>
      <c r="Q61" s="4"/>
      <c r="R61" s="4"/>
      <c r="S61" s="4"/>
      <c r="U61" s="6">
        <v>15</v>
      </c>
      <c r="V61" s="4"/>
      <c r="W61" s="4"/>
      <c r="X61" s="4"/>
    </row>
    <row r="62" spans="1:24" ht="18" customHeight="1" x14ac:dyDescent="0.25">
      <c r="A62" s="53" t="s">
        <v>40</v>
      </c>
      <c r="B62" s="54"/>
      <c r="C62" s="55"/>
      <c r="D62" s="12">
        <f>SUM(D47:D61)</f>
        <v>6726400</v>
      </c>
      <c r="F62" s="53" t="s">
        <v>40</v>
      </c>
      <c r="G62" s="54"/>
      <c r="H62" s="55"/>
      <c r="I62" s="12">
        <f>SUM(I47:I61)</f>
        <v>7877000</v>
      </c>
      <c r="K62" s="53" t="s">
        <v>40</v>
      </c>
      <c r="L62" s="54"/>
      <c r="M62" s="55"/>
      <c r="N62" s="12">
        <f>SUM(N47:N61)</f>
        <v>8134500</v>
      </c>
      <c r="P62" s="53" t="s">
        <v>40</v>
      </c>
      <c r="Q62" s="54"/>
      <c r="R62" s="55"/>
      <c r="S62" s="12">
        <f>SUM(S47:S61)</f>
        <v>10127000</v>
      </c>
      <c r="U62" s="53" t="s">
        <v>40</v>
      </c>
      <c r="V62" s="54"/>
      <c r="W62" s="55"/>
      <c r="X62" s="12">
        <f>SUM(X47:X61)</f>
        <v>8946000</v>
      </c>
    </row>
    <row r="63" spans="1:24" ht="18" customHeight="1" x14ac:dyDescent="0.25">
      <c r="A63" s="56" t="s">
        <v>3</v>
      </c>
      <c r="B63" s="57"/>
      <c r="C63" s="57"/>
      <c r="D63" s="43"/>
      <c r="F63" s="56" t="s">
        <v>3</v>
      </c>
      <c r="G63" s="57"/>
      <c r="H63" s="57"/>
      <c r="I63" s="43"/>
      <c r="K63" s="56" t="s">
        <v>3</v>
      </c>
      <c r="L63" s="57"/>
      <c r="M63" s="57"/>
      <c r="N63" s="43"/>
      <c r="P63" s="56" t="s">
        <v>3</v>
      </c>
      <c r="Q63" s="57"/>
      <c r="R63" s="57"/>
      <c r="S63" s="43"/>
      <c r="U63" s="56" t="s">
        <v>3</v>
      </c>
      <c r="V63" s="57"/>
      <c r="W63" s="57"/>
      <c r="X63" s="43"/>
    </row>
    <row r="64" spans="1:24" ht="18" customHeight="1" x14ac:dyDescent="0.25">
      <c r="A64" s="6">
        <v>1</v>
      </c>
      <c r="B64" s="37">
        <v>45048</v>
      </c>
      <c r="C64" s="36" t="s">
        <v>554</v>
      </c>
      <c r="D64" s="11">
        <v>570000</v>
      </c>
      <c r="F64" s="6">
        <v>1</v>
      </c>
      <c r="G64" s="37">
        <v>45054</v>
      </c>
      <c r="H64" s="36" t="s">
        <v>554</v>
      </c>
      <c r="I64" s="11">
        <v>570000</v>
      </c>
      <c r="K64" s="6">
        <v>1</v>
      </c>
      <c r="L64" s="37">
        <v>45061</v>
      </c>
      <c r="M64" s="36" t="s">
        <v>609</v>
      </c>
      <c r="N64" s="11">
        <v>380000</v>
      </c>
      <c r="P64" s="6">
        <v>1</v>
      </c>
      <c r="Q64" s="10" t="s">
        <v>497</v>
      </c>
      <c r="R64" s="6" t="s">
        <v>532</v>
      </c>
      <c r="S64" s="11">
        <v>380000</v>
      </c>
      <c r="U64" s="6">
        <v>1</v>
      </c>
      <c r="V64" s="10" t="s">
        <v>485</v>
      </c>
      <c r="W64" s="9" t="s">
        <v>493</v>
      </c>
      <c r="X64" s="11">
        <v>570000</v>
      </c>
    </row>
    <row r="65" spans="1:24" ht="18" customHeight="1" x14ac:dyDescent="0.25">
      <c r="A65" s="6">
        <v>2</v>
      </c>
      <c r="B65" s="4"/>
      <c r="C65" s="9"/>
      <c r="D65" s="11"/>
      <c r="F65" s="6">
        <v>2</v>
      </c>
      <c r="G65" s="37">
        <v>45055</v>
      </c>
      <c r="H65" s="36" t="s">
        <v>584</v>
      </c>
      <c r="I65" s="11">
        <v>380000</v>
      </c>
      <c r="K65" s="6">
        <v>2</v>
      </c>
      <c r="L65" s="37">
        <v>45062</v>
      </c>
      <c r="M65" s="36" t="s">
        <v>610</v>
      </c>
      <c r="N65" s="11">
        <v>570000</v>
      </c>
      <c r="P65" s="6">
        <v>2</v>
      </c>
      <c r="Q65" s="10" t="s">
        <v>519</v>
      </c>
      <c r="R65" s="6" t="s">
        <v>476</v>
      </c>
      <c r="S65" s="11">
        <v>570000</v>
      </c>
      <c r="U65" s="6">
        <v>2</v>
      </c>
      <c r="V65" s="4"/>
      <c r="W65" s="9"/>
      <c r="X65" s="11"/>
    </row>
    <row r="66" spans="1:24" ht="18" customHeight="1" x14ac:dyDescent="0.25">
      <c r="A66" s="6">
        <v>3</v>
      </c>
      <c r="B66" s="4"/>
      <c r="C66" s="3"/>
      <c r="D66" s="11"/>
      <c r="F66" s="6">
        <v>3</v>
      </c>
      <c r="G66" s="37">
        <v>45056</v>
      </c>
      <c r="H66" s="36" t="s">
        <v>584</v>
      </c>
      <c r="I66" s="11">
        <v>380000</v>
      </c>
      <c r="K66" s="6">
        <v>3</v>
      </c>
      <c r="L66" s="37">
        <v>45065</v>
      </c>
      <c r="M66" s="36" t="s">
        <v>610</v>
      </c>
      <c r="N66" s="11">
        <v>570000</v>
      </c>
      <c r="P66" s="6">
        <v>3</v>
      </c>
      <c r="Q66" s="10" t="s">
        <v>478</v>
      </c>
      <c r="R66" s="6" t="s">
        <v>533</v>
      </c>
      <c r="S66" s="11">
        <v>26000</v>
      </c>
      <c r="U66" s="6">
        <v>3</v>
      </c>
      <c r="V66" s="4"/>
      <c r="W66" s="3"/>
      <c r="X66" s="11"/>
    </row>
    <row r="67" spans="1:24" ht="18" customHeight="1" x14ac:dyDescent="0.25">
      <c r="A67" s="6">
        <v>4</v>
      </c>
      <c r="B67" s="4"/>
      <c r="C67" s="3"/>
      <c r="D67" s="11"/>
      <c r="F67" s="6">
        <v>4</v>
      </c>
      <c r="G67" s="37">
        <v>45058</v>
      </c>
      <c r="H67" s="36" t="s">
        <v>554</v>
      </c>
      <c r="I67" s="11">
        <v>570000</v>
      </c>
      <c r="K67" s="6">
        <v>4</v>
      </c>
      <c r="L67" s="4"/>
      <c r="M67" s="3"/>
      <c r="N67" s="11"/>
      <c r="P67" s="6">
        <v>4</v>
      </c>
      <c r="Q67" s="10" t="s">
        <v>478</v>
      </c>
      <c r="R67" s="5" t="s">
        <v>476</v>
      </c>
      <c r="S67" s="11">
        <v>570000</v>
      </c>
      <c r="U67" s="6">
        <v>4</v>
      </c>
      <c r="V67" s="4"/>
      <c r="W67" s="3"/>
      <c r="X67" s="11"/>
    </row>
    <row r="68" spans="1:24" ht="18" customHeight="1" x14ac:dyDescent="0.25">
      <c r="A68" s="6">
        <v>5</v>
      </c>
      <c r="B68" s="4"/>
      <c r="C68" s="3"/>
      <c r="D68" s="11"/>
      <c r="F68" s="6">
        <v>5</v>
      </c>
      <c r="G68" s="4"/>
      <c r="H68" s="3"/>
      <c r="I68" s="11"/>
      <c r="K68" s="6">
        <v>5</v>
      </c>
      <c r="L68" s="4"/>
      <c r="M68" s="3"/>
      <c r="N68" s="11"/>
      <c r="P68" s="6">
        <v>5</v>
      </c>
      <c r="Q68" s="4"/>
      <c r="R68" s="3"/>
      <c r="S68" s="11"/>
      <c r="U68" s="6">
        <v>5</v>
      </c>
      <c r="V68" s="4"/>
      <c r="W68" s="3"/>
      <c r="X68" s="11"/>
    </row>
    <row r="69" spans="1:24" ht="18" customHeight="1" x14ac:dyDescent="0.25">
      <c r="A69" s="53" t="s">
        <v>40</v>
      </c>
      <c r="B69" s="54"/>
      <c r="C69" s="55"/>
      <c r="D69" s="12">
        <f>SUM(D64:D68)</f>
        <v>570000</v>
      </c>
      <c r="F69" s="53" t="s">
        <v>40</v>
      </c>
      <c r="G69" s="54"/>
      <c r="H69" s="55"/>
      <c r="I69" s="12">
        <f>SUM(I64:I68)</f>
        <v>1900000</v>
      </c>
      <c r="K69" s="53" t="s">
        <v>40</v>
      </c>
      <c r="L69" s="54"/>
      <c r="M69" s="55"/>
      <c r="N69" s="12">
        <f>SUM(N64:N68)</f>
        <v>1520000</v>
      </c>
      <c r="P69" s="53" t="s">
        <v>40</v>
      </c>
      <c r="Q69" s="54"/>
      <c r="R69" s="55"/>
      <c r="S69" s="12">
        <f>SUM(S64:S68)</f>
        <v>1546000</v>
      </c>
      <c r="U69" s="53" t="s">
        <v>40</v>
      </c>
      <c r="V69" s="54"/>
      <c r="W69" s="55"/>
      <c r="X69" s="12">
        <f>SUM(X64:X68)</f>
        <v>570000</v>
      </c>
    </row>
    <row r="70" spans="1:24" ht="18" customHeight="1" x14ac:dyDescent="0.25">
      <c r="A70" s="56" t="s">
        <v>5</v>
      </c>
      <c r="B70" s="57"/>
      <c r="C70" s="57"/>
      <c r="D70" s="43"/>
      <c r="F70" s="56" t="s">
        <v>5</v>
      </c>
      <c r="G70" s="57"/>
      <c r="H70" s="57"/>
      <c r="I70" s="43"/>
      <c r="K70" s="56" t="s">
        <v>5</v>
      </c>
      <c r="L70" s="57"/>
      <c r="M70" s="57"/>
      <c r="N70" s="43"/>
      <c r="P70" s="56" t="s">
        <v>5</v>
      </c>
      <c r="Q70" s="57"/>
      <c r="R70" s="57"/>
      <c r="S70" s="43"/>
      <c r="U70" s="56" t="s">
        <v>5</v>
      </c>
      <c r="V70" s="57"/>
      <c r="W70" s="57"/>
      <c r="X70" s="43"/>
    </row>
    <row r="71" spans="1:24" ht="18" customHeight="1" x14ac:dyDescent="0.25">
      <c r="A71" s="5">
        <v>1</v>
      </c>
      <c r="B71" s="37">
        <v>45048</v>
      </c>
      <c r="C71" s="36" t="s">
        <v>555</v>
      </c>
      <c r="D71" s="11">
        <v>20000</v>
      </c>
      <c r="F71" s="5">
        <v>1</v>
      </c>
      <c r="G71" s="4"/>
      <c r="H71" s="36" t="s">
        <v>585</v>
      </c>
      <c r="I71" s="11">
        <v>45000</v>
      </c>
      <c r="K71" s="5">
        <v>1</v>
      </c>
      <c r="L71" s="37">
        <v>45060</v>
      </c>
      <c r="M71" s="36" t="s">
        <v>611</v>
      </c>
      <c r="N71" s="11">
        <v>480000</v>
      </c>
      <c r="P71" s="5">
        <v>1</v>
      </c>
      <c r="Q71" s="4"/>
      <c r="R71" s="3"/>
      <c r="S71" s="11"/>
      <c r="U71" s="5">
        <v>1</v>
      </c>
      <c r="V71" s="10" t="s">
        <v>485</v>
      </c>
      <c r="W71" s="3" t="s">
        <v>494</v>
      </c>
      <c r="X71" s="11">
        <v>179000</v>
      </c>
    </row>
    <row r="72" spans="1:24" ht="18" customHeight="1" x14ac:dyDescent="0.25">
      <c r="A72" s="5">
        <v>2</v>
      </c>
      <c r="B72" s="29"/>
      <c r="C72" s="3"/>
      <c r="D72" s="11"/>
      <c r="F72" s="5">
        <v>2</v>
      </c>
      <c r="G72" s="29"/>
      <c r="H72" s="36" t="s">
        <v>586</v>
      </c>
      <c r="I72" s="11">
        <v>100000</v>
      </c>
      <c r="K72" s="5">
        <v>2</v>
      </c>
      <c r="L72" s="29"/>
      <c r="M72" s="3"/>
      <c r="N72" s="11"/>
      <c r="P72" s="5">
        <v>2</v>
      </c>
      <c r="Q72" s="29"/>
      <c r="R72" s="3"/>
      <c r="S72" s="11"/>
      <c r="U72" s="5">
        <v>2</v>
      </c>
      <c r="V72" s="6"/>
      <c r="W72" s="3" t="s">
        <v>495</v>
      </c>
      <c r="X72" s="11">
        <v>120000</v>
      </c>
    </row>
    <row r="73" spans="1:24" ht="18" customHeight="1" x14ac:dyDescent="0.25">
      <c r="A73" s="5">
        <v>3</v>
      </c>
      <c r="B73" s="4"/>
      <c r="C73" s="3"/>
      <c r="D73" s="11"/>
      <c r="F73" s="5">
        <v>3</v>
      </c>
      <c r="G73" s="4"/>
      <c r="H73" s="3"/>
      <c r="I73" s="11"/>
      <c r="K73" s="5">
        <v>3</v>
      </c>
      <c r="L73" s="4"/>
      <c r="M73" s="3"/>
      <c r="N73" s="11"/>
      <c r="P73" s="5">
        <v>3</v>
      </c>
      <c r="Q73" s="4"/>
      <c r="R73" s="3"/>
      <c r="S73" s="11"/>
      <c r="U73" s="5">
        <v>3</v>
      </c>
      <c r="V73" s="6"/>
      <c r="W73" s="3" t="s">
        <v>660</v>
      </c>
      <c r="X73" s="11">
        <v>67500</v>
      </c>
    </row>
    <row r="74" spans="1:24" ht="15.75" x14ac:dyDescent="0.25">
      <c r="A74" s="53" t="s">
        <v>40</v>
      </c>
      <c r="B74" s="54"/>
      <c r="C74" s="55"/>
      <c r="D74" s="12">
        <f>SUM(D71:D73)</f>
        <v>20000</v>
      </c>
      <c r="F74" s="53" t="s">
        <v>40</v>
      </c>
      <c r="G74" s="54"/>
      <c r="H74" s="55"/>
      <c r="I74" s="12">
        <f>SUM(I71:I73)</f>
        <v>145000</v>
      </c>
      <c r="K74" s="53" t="s">
        <v>40</v>
      </c>
      <c r="L74" s="54"/>
      <c r="M74" s="55"/>
      <c r="N74" s="12">
        <f>SUM(N71:N73)</f>
        <v>480000</v>
      </c>
      <c r="P74" s="53" t="s">
        <v>40</v>
      </c>
      <c r="Q74" s="54"/>
      <c r="R74" s="55"/>
      <c r="S74" s="12">
        <f>SUM(S71:S73)</f>
        <v>0</v>
      </c>
      <c r="U74" s="53" t="s">
        <v>40</v>
      </c>
      <c r="V74" s="54"/>
      <c r="W74" s="55"/>
      <c r="X74" s="12">
        <f>SUM(X71:X73)</f>
        <v>366500</v>
      </c>
    </row>
    <row r="75" spans="1:24" x14ac:dyDescent="0.25">
      <c r="A75" s="56" t="s">
        <v>2</v>
      </c>
      <c r="B75" s="57"/>
      <c r="C75" s="57"/>
      <c r="D75" s="43"/>
      <c r="F75" s="56" t="s">
        <v>2</v>
      </c>
      <c r="G75" s="57"/>
      <c r="H75" s="57"/>
      <c r="I75" s="43"/>
      <c r="K75" s="56" t="s">
        <v>2</v>
      </c>
      <c r="L75" s="57"/>
      <c r="M75" s="57"/>
      <c r="N75" s="43"/>
      <c r="P75" s="56" t="s">
        <v>2</v>
      </c>
      <c r="Q75" s="57"/>
      <c r="R75" s="57"/>
      <c r="S75" s="43"/>
      <c r="U75" s="56" t="s">
        <v>2</v>
      </c>
      <c r="V75" s="57"/>
      <c r="W75" s="57"/>
      <c r="X75" s="43"/>
    </row>
    <row r="76" spans="1:24" ht="15.75" x14ac:dyDescent="0.25">
      <c r="A76" s="5">
        <v>1</v>
      </c>
      <c r="B76" s="4"/>
      <c r="C76" s="3"/>
      <c r="D76" s="11"/>
      <c r="F76" s="5">
        <v>1</v>
      </c>
      <c r="G76" s="4"/>
      <c r="H76" s="3"/>
      <c r="I76" s="11"/>
      <c r="K76" s="5">
        <v>1</v>
      </c>
      <c r="L76" s="4"/>
      <c r="M76" s="3"/>
      <c r="N76" s="11"/>
      <c r="P76" s="5">
        <v>1</v>
      </c>
      <c r="Q76" s="4"/>
      <c r="R76" s="3"/>
      <c r="S76" s="11"/>
      <c r="U76" s="5">
        <v>1</v>
      </c>
      <c r="V76" s="4"/>
      <c r="W76" s="3"/>
      <c r="X76" s="11"/>
    </row>
    <row r="77" spans="1:24" ht="15.75" x14ac:dyDescent="0.25">
      <c r="A77" s="5">
        <v>2</v>
      </c>
      <c r="B77" s="4"/>
      <c r="C77" s="3"/>
      <c r="D77" s="11"/>
      <c r="F77" s="5">
        <v>2</v>
      </c>
      <c r="G77" s="4"/>
      <c r="H77" s="3"/>
      <c r="I77" s="11"/>
      <c r="K77" s="5">
        <v>2</v>
      </c>
      <c r="L77" s="4"/>
      <c r="M77" s="3"/>
      <c r="N77" s="11"/>
      <c r="P77" s="5">
        <v>2</v>
      </c>
      <c r="Q77" s="4"/>
      <c r="R77" s="3"/>
      <c r="S77" s="11"/>
      <c r="U77" s="5">
        <v>2</v>
      </c>
      <c r="V77" s="4"/>
      <c r="W77" s="3"/>
      <c r="X77" s="11"/>
    </row>
    <row r="78" spans="1:24" ht="15.75" x14ac:dyDescent="0.25">
      <c r="A78" s="5">
        <v>3</v>
      </c>
      <c r="B78" s="4"/>
      <c r="C78" s="3"/>
      <c r="D78" s="11"/>
      <c r="F78" s="5">
        <v>3</v>
      </c>
      <c r="G78" s="4"/>
      <c r="H78" s="3"/>
      <c r="I78" s="11"/>
      <c r="K78" s="5">
        <v>3</v>
      </c>
      <c r="L78" s="4"/>
      <c r="M78" s="3"/>
      <c r="N78" s="11"/>
      <c r="P78" s="5">
        <v>3</v>
      </c>
      <c r="Q78" s="4"/>
      <c r="R78" s="3"/>
      <c r="S78" s="11"/>
      <c r="U78" s="5">
        <v>3</v>
      </c>
      <c r="V78" s="4"/>
      <c r="W78" s="3"/>
      <c r="X78" s="11"/>
    </row>
    <row r="79" spans="1:24" ht="15.75" x14ac:dyDescent="0.25">
      <c r="A79" s="53" t="s">
        <v>40</v>
      </c>
      <c r="B79" s="54"/>
      <c r="C79" s="55"/>
      <c r="D79" s="12">
        <f>SUM(D76:D78)</f>
        <v>0</v>
      </c>
      <c r="F79" s="53" t="s">
        <v>40</v>
      </c>
      <c r="G79" s="54"/>
      <c r="H79" s="55"/>
      <c r="I79" s="12">
        <f>SUM(I76:I78)</f>
        <v>0</v>
      </c>
      <c r="K79" s="53" t="s">
        <v>40</v>
      </c>
      <c r="L79" s="54"/>
      <c r="M79" s="55"/>
      <c r="N79" s="12">
        <f>SUM(N76:N78)</f>
        <v>0</v>
      </c>
      <c r="P79" s="53" t="s">
        <v>40</v>
      </c>
      <c r="Q79" s="54"/>
      <c r="R79" s="55"/>
      <c r="S79" s="12">
        <f>SUM(S76:S78)</f>
        <v>0</v>
      </c>
      <c r="U79" s="53" t="s">
        <v>40</v>
      </c>
      <c r="V79" s="54"/>
      <c r="W79" s="55"/>
      <c r="X79" s="12">
        <f>SUM(X76:X78)</f>
        <v>0</v>
      </c>
    </row>
    <row r="80" spans="1:24" x14ac:dyDescent="0.25">
      <c r="A80" s="56" t="s">
        <v>4</v>
      </c>
      <c r="B80" s="57"/>
      <c r="C80" s="57"/>
      <c r="D80" s="43"/>
      <c r="F80" s="56" t="s">
        <v>4</v>
      </c>
      <c r="G80" s="57"/>
      <c r="H80" s="57"/>
      <c r="I80" s="43"/>
      <c r="K80" s="56" t="s">
        <v>4</v>
      </c>
      <c r="L80" s="57"/>
      <c r="M80" s="57"/>
      <c r="N80" s="43"/>
      <c r="P80" s="56" t="s">
        <v>4</v>
      </c>
      <c r="Q80" s="57"/>
      <c r="R80" s="57"/>
      <c r="S80" s="43"/>
      <c r="U80" s="56" t="s">
        <v>4</v>
      </c>
      <c r="V80" s="57"/>
      <c r="W80" s="57"/>
      <c r="X80" s="43"/>
    </row>
    <row r="81" spans="1:24" ht="15.75" x14ac:dyDescent="0.25">
      <c r="A81" s="5">
        <v>1</v>
      </c>
      <c r="B81" s="37">
        <v>45048</v>
      </c>
      <c r="C81" s="36" t="s">
        <v>556</v>
      </c>
      <c r="D81" s="11">
        <v>300000</v>
      </c>
      <c r="F81" s="5">
        <v>1</v>
      </c>
      <c r="G81" s="4"/>
      <c r="H81" s="3"/>
      <c r="I81" s="11"/>
      <c r="K81" s="5">
        <v>1</v>
      </c>
      <c r="L81" s="4"/>
      <c r="M81" s="3"/>
      <c r="N81" s="11"/>
      <c r="P81" s="5">
        <v>1</v>
      </c>
      <c r="Q81" s="4"/>
      <c r="R81" s="3"/>
      <c r="S81" s="11"/>
      <c r="U81" s="5">
        <v>1</v>
      </c>
      <c r="V81" s="4"/>
      <c r="W81" s="3"/>
      <c r="X81" s="11"/>
    </row>
    <row r="82" spans="1:24" ht="15.75" x14ac:dyDescent="0.25">
      <c r="A82" s="5">
        <v>2</v>
      </c>
      <c r="B82" s="4"/>
      <c r="C82" s="3"/>
      <c r="D82" s="11"/>
      <c r="F82" s="5">
        <v>2</v>
      </c>
      <c r="G82" s="4"/>
      <c r="H82" s="3"/>
      <c r="I82" s="11"/>
      <c r="K82" s="5">
        <v>2</v>
      </c>
      <c r="L82" s="4"/>
      <c r="M82" s="3"/>
      <c r="N82" s="11"/>
      <c r="P82" s="5">
        <v>2</v>
      </c>
      <c r="Q82" s="4"/>
      <c r="R82" s="3"/>
      <c r="S82" s="11"/>
      <c r="U82" s="5">
        <v>2</v>
      </c>
      <c r="V82" s="4"/>
      <c r="W82" s="3"/>
      <c r="X82" s="11"/>
    </row>
    <row r="83" spans="1:24" ht="15.75" x14ac:dyDescent="0.25">
      <c r="A83" s="5">
        <v>3</v>
      </c>
      <c r="B83" s="4"/>
      <c r="C83" s="3"/>
      <c r="D83" s="11"/>
      <c r="F83" s="5">
        <v>3</v>
      </c>
      <c r="G83" s="4"/>
      <c r="H83" s="3"/>
      <c r="I83" s="11"/>
      <c r="K83" s="5">
        <v>3</v>
      </c>
      <c r="L83" s="4"/>
      <c r="M83" s="3"/>
      <c r="N83" s="11"/>
      <c r="P83" s="5">
        <v>3</v>
      </c>
      <c r="Q83" s="4"/>
      <c r="R83" s="3"/>
      <c r="S83" s="11"/>
      <c r="U83" s="5">
        <v>3</v>
      </c>
      <c r="V83" s="4"/>
      <c r="W83" s="3"/>
      <c r="X83" s="11"/>
    </row>
    <row r="84" spans="1:24" ht="15.75" x14ac:dyDescent="0.25">
      <c r="A84" s="53" t="s">
        <v>40</v>
      </c>
      <c r="B84" s="54"/>
      <c r="C84" s="55"/>
      <c r="D84" s="11">
        <f>SUM(D81:D83)</f>
        <v>300000</v>
      </c>
      <c r="F84" s="53" t="s">
        <v>40</v>
      </c>
      <c r="G84" s="54"/>
      <c r="H84" s="55"/>
      <c r="I84" s="12">
        <f>SUM(I81:I83)</f>
        <v>0</v>
      </c>
      <c r="K84" s="53" t="s">
        <v>40</v>
      </c>
      <c r="L84" s="54"/>
      <c r="M84" s="55"/>
      <c r="N84" s="12">
        <f>SUM(N81:N83)</f>
        <v>0</v>
      </c>
      <c r="P84" s="53" t="s">
        <v>40</v>
      </c>
      <c r="Q84" s="54"/>
      <c r="R84" s="55"/>
      <c r="S84" s="12">
        <f>SUM(S81:S83)</f>
        <v>0</v>
      </c>
      <c r="U84" s="53" t="s">
        <v>40</v>
      </c>
      <c r="V84" s="54"/>
      <c r="W84" s="55"/>
      <c r="X84" s="12">
        <f>SUM(X81:X83)</f>
        <v>0</v>
      </c>
    </row>
    <row r="85" spans="1:24" ht="15.75" x14ac:dyDescent="0.25">
      <c r="A85" s="53" t="s">
        <v>21</v>
      </c>
      <c r="B85" s="54"/>
      <c r="C85" s="55"/>
      <c r="D85" s="12">
        <f>SUM(D11)</f>
        <v>75393606</v>
      </c>
      <c r="F85" s="53" t="s">
        <v>21</v>
      </c>
      <c r="G85" s="54"/>
      <c r="H85" s="55"/>
      <c r="I85" s="11">
        <f>SUM(I11)</f>
        <v>47217206</v>
      </c>
      <c r="K85" s="53" t="s">
        <v>21</v>
      </c>
      <c r="L85" s="54"/>
      <c r="M85" s="55"/>
      <c r="N85" s="11">
        <f>SUM(N11)</f>
        <v>53328306</v>
      </c>
      <c r="P85" s="53" t="s">
        <v>21</v>
      </c>
      <c r="Q85" s="54"/>
      <c r="R85" s="55"/>
      <c r="S85" s="11">
        <f>SUM(S11)</f>
        <v>65590806</v>
      </c>
      <c r="U85" s="53" t="s">
        <v>21</v>
      </c>
      <c r="V85" s="54"/>
      <c r="W85" s="55"/>
      <c r="X85" s="11">
        <f>SUM(X11)</f>
        <v>33720306</v>
      </c>
    </row>
    <row r="86" spans="1:24" ht="15.75" x14ac:dyDescent="0.25">
      <c r="A86" s="53" t="s">
        <v>22</v>
      </c>
      <c r="B86" s="54"/>
      <c r="C86" s="55"/>
      <c r="D86" s="12">
        <f>SUM(D45,D62,D69,D74,D79,D84)</f>
        <v>28176400</v>
      </c>
      <c r="F86" s="53" t="s">
        <v>22</v>
      </c>
      <c r="G86" s="54"/>
      <c r="H86" s="55"/>
      <c r="I86" s="11">
        <f>SUM(I45,I62,I69,I74,I79,I84)</f>
        <v>38888900</v>
      </c>
      <c r="K86" s="53" t="s">
        <v>22</v>
      </c>
      <c r="L86" s="54"/>
      <c r="M86" s="55"/>
      <c r="N86" s="11">
        <f>SUM(N45,N62,N69,N74,N79,N84)</f>
        <v>37737500</v>
      </c>
      <c r="P86" s="53" t="s">
        <v>22</v>
      </c>
      <c r="Q86" s="54"/>
      <c r="R86" s="55"/>
      <c r="S86" s="11">
        <f>SUM(S45,S62,S69,S74,S79,S84)</f>
        <v>41870500</v>
      </c>
      <c r="U86" s="53" t="s">
        <v>22</v>
      </c>
      <c r="V86" s="54"/>
      <c r="W86" s="55"/>
      <c r="X86" s="11">
        <f>SUM(X45,X62,X69,X74,X79,X84)</f>
        <v>27920000</v>
      </c>
    </row>
    <row r="87" spans="1:24" ht="15.75" x14ac:dyDescent="0.25">
      <c r="A87" s="53" t="s">
        <v>23</v>
      </c>
      <c r="B87" s="54"/>
      <c r="C87" s="55"/>
      <c r="D87" s="12">
        <f>SUM(D85-D86)</f>
        <v>47217206</v>
      </c>
      <c r="F87" s="53" t="s">
        <v>23</v>
      </c>
      <c r="G87" s="54"/>
      <c r="H87" s="55"/>
      <c r="I87" s="11">
        <f>SUM(I85-I86)</f>
        <v>8328306</v>
      </c>
      <c r="K87" s="53" t="s">
        <v>23</v>
      </c>
      <c r="L87" s="54"/>
      <c r="M87" s="55"/>
      <c r="N87" s="11">
        <f>SUM(N85-N86)</f>
        <v>15590806</v>
      </c>
      <c r="P87" s="53" t="s">
        <v>23</v>
      </c>
      <c r="Q87" s="54"/>
      <c r="R87" s="55"/>
      <c r="S87" s="11">
        <f>SUM(S85-S86)</f>
        <v>23720306</v>
      </c>
      <c r="U87" s="53" t="s">
        <v>23</v>
      </c>
      <c r="V87" s="54"/>
      <c r="W87" s="55"/>
      <c r="X87" s="11">
        <f>SUM(X85-X86)</f>
        <v>5800306</v>
      </c>
    </row>
    <row r="90" spans="1:24" x14ac:dyDescent="0.25">
      <c r="B90" t="s">
        <v>12</v>
      </c>
      <c r="D90" s="51" t="s">
        <v>667</v>
      </c>
      <c r="G90" t="s">
        <v>12</v>
      </c>
      <c r="I90" s="51" t="s">
        <v>664</v>
      </c>
      <c r="L90" t="s">
        <v>12</v>
      </c>
      <c r="N90" s="51" t="s">
        <v>665</v>
      </c>
      <c r="Q90" t="s">
        <v>12</v>
      </c>
      <c r="S90" s="51" t="s">
        <v>665</v>
      </c>
      <c r="V90" t="s">
        <v>12</v>
      </c>
      <c r="X90" s="51" t="s">
        <v>666</v>
      </c>
    </row>
    <row r="91" spans="1:24" x14ac:dyDescent="0.25">
      <c r="B91" t="s">
        <v>13</v>
      </c>
      <c r="D91" t="s">
        <v>14</v>
      </c>
      <c r="G91" t="s">
        <v>13</v>
      </c>
      <c r="I91" t="s">
        <v>14</v>
      </c>
      <c r="L91" t="s">
        <v>13</v>
      </c>
      <c r="N91" t="s">
        <v>14</v>
      </c>
      <c r="Q91" t="s">
        <v>13</v>
      </c>
      <c r="S91" t="s">
        <v>14</v>
      </c>
      <c r="V91" t="s">
        <v>13</v>
      </c>
      <c r="X91" t="s">
        <v>14</v>
      </c>
    </row>
    <row r="94" spans="1:24" x14ac:dyDescent="0.25">
      <c r="B94" t="s">
        <v>15</v>
      </c>
      <c r="D94" t="s">
        <v>16</v>
      </c>
      <c r="G94" t="s">
        <v>15</v>
      </c>
      <c r="I94" t="s">
        <v>16</v>
      </c>
      <c r="L94" t="s">
        <v>15</v>
      </c>
      <c r="N94" t="s">
        <v>16</v>
      </c>
      <c r="Q94" t="s">
        <v>15</v>
      </c>
      <c r="S94" t="s">
        <v>16</v>
      </c>
      <c r="V94" t="s">
        <v>15</v>
      </c>
      <c r="X94" t="s">
        <v>16</v>
      </c>
    </row>
  </sheetData>
  <mergeCells count="90">
    <mergeCell ref="U85:W85"/>
    <mergeCell ref="U46:X46"/>
    <mergeCell ref="U62:W62"/>
    <mergeCell ref="U63:W63"/>
    <mergeCell ref="U69:W69"/>
    <mergeCell ref="U70:W70"/>
    <mergeCell ref="U86:W86"/>
    <mergeCell ref="U87:W87"/>
    <mergeCell ref="U74:W74"/>
    <mergeCell ref="U75:W75"/>
    <mergeCell ref="U79:W79"/>
    <mergeCell ref="U80:W80"/>
    <mergeCell ref="U84:W84"/>
    <mergeCell ref="U1:X1"/>
    <mergeCell ref="U6:X6"/>
    <mergeCell ref="U11:W11"/>
    <mergeCell ref="U12:X12"/>
    <mergeCell ref="U45:W45"/>
    <mergeCell ref="P80:R80"/>
    <mergeCell ref="P84:R84"/>
    <mergeCell ref="P85:R85"/>
    <mergeCell ref="P86:R86"/>
    <mergeCell ref="P87:R87"/>
    <mergeCell ref="K85:M85"/>
    <mergeCell ref="K86:M86"/>
    <mergeCell ref="K87:M87"/>
    <mergeCell ref="P1:S1"/>
    <mergeCell ref="P6:S6"/>
    <mergeCell ref="P11:R11"/>
    <mergeCell ref="P12:S12"/>
    <mergeCell ref="P45:R45"/>
    <mergeCell ref="P46:S46"/>
    <mergeCell ref="P62:R62"/>
    <mergeCell ref="P63:R63"/>
    <mergeCell ref="P69:R69"/>
    <mergeCell ref="P70:R70"/>
    <mergeCell ref="P74:R74"/>
    <mergeCell ref="P75:R75"/>
    <mergeCell ref="P79:R79"/>
    <mergeCell ref="K74:M74"/>
    <mergeCell ref="K75:M75"/>
    <mergeCell ref="K79:M79"/>
    <mergeCell ref="K80:M80"/>
    <mergeCell ref="K84:M84"/>
    <mergeCell ref="K46:N46"/>
    <mergeCell ref="K62:M62"/>
    <mergeCell ref="K63:M63"/>
    <mergeCell ref="K69:M69"/>
    <mergeCell ref="K70:M70"/>
    <mergeCell ref="K1:N1"/>
    <mergeCell ref="K6:N6"/>
    <mergeCell ref="K11:M11"/>
    <mergeCell ref="K12:N12"/>
    <mergeCell ref="K45:M45"/>
    <mergeCell ref="F80:H80"/>
    <mergeCell ref="F84:H84"/>
    <mergeCell ref="F85:H85"/>
    <mergeCell ref="F86:H86"/>
    <mergeCell ref="F87:H87"/>
    <mergeCell ref="A85:C85"/>
    <mergeCell ref="A86:C86"/>
    <mergeCell ref="A87:C87"/>
    <mergeCell ref="F1:I1"/>
    <mergeCell ref="F6:I6"/>
    <mergeCell ref="F11:H11"/>
    <mergeCell ref="F12:I12"/>
    <mergeCell ref="F45:H45"/>
    <mergeCell ref="F46:I46"/>
    <mergeCell ref="F62:H62"/>
    <mergeCell ref="F63:H63"/>
    <mergeCell ref="F69:H69"/>
    <mergeCell ref="F70:H70"/>
    <mergeCell ref="F74:H74"/>
    <mergeCell ref="F75:H75"/>
    <mergeCell ref="F79:H79"/>
    <mergeCell ref="A74:C74"/>
    <mergeCell ref="A75:C75"/>
    <mergeCell ref="A79:C79"/>
    <mergeCell ref="A80:C80"/>
    <mergeCell ref="A84:C84"/>
    <mergeCell ref="A46:D46"/>
    <mergeCell ref="A62:C62"/>
    <mergeCell ref="A63:C63"/>
    <mergeCell ref="A69:C69"/>
    <mergeCell ref="A70:C70"/>
    <mergeCell ref="A1:D1"/>
    <mergeCell ref="A6:D6"/>
    <mergeCell ref="A11:C11"/>
    <mergeCell ref="A12:D12"/>
    <mergeCell ref="A45:C45"/>
  </mergeCells>
  <printOptions horizontalCentered="1"/>
  <pageMargins left="0.25" right="0.25" top="0.5" bottom="0.25" header="0.3" footer="0.3"/>
  <pageSetup scale="76" orientation="portrait" horizontalDpi="0" verticalDpi="0" r:id="rId1"/>
  <rowBreaks count="1" manualBreakCount="1">
    <brk id="45" max="16383" man="1"/>
  </rowBreaks>
  <colBreaks count="4" manualBreakCount="4">
    <brk id="4" max="1048575" man="1"/>
    <brk id="9" max="1048575" man="1"/>
    <brk id="14" max="1048575" man="1"/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C9F1-CC95-45B5-969C-2743EA85B275}">
  <dimension ref="A1:G94"/>
  <sheetViews>
    <sheetView view="pageBreakPreview" zoomScale="95" zoomScaleNormal="100" zoomScaleSheetLayoutView="95" workbookViewId="0">
      <selection activeCell="H14" sqref="H14"/>
    </sheetView>
  </sheetViews>
  <sheetFormatPr defaultRowHeight="15" x14ac:dyDescent="0.25"/>
  <cols>
    <col min="1" max="1" width="6.85546875" customWidth="1"/>
    <col min="2" max="2" width="19.85546875" customWidth="1"/>
    <col min="3" max="3" width="54.28515625" customWidth="1"/>
    <col min="4" max="4" width="24.7109375" customWidth="1"/>
    <col min="7" max="7" width="14.28515625" bestFit="1" customWidth="1"/>
  </cols>
  <sheetData>
    <row r="1" spans="1:7" x14ac:dyDescent="0.25">
      <c r="A1" s="59" t="s">
        <v>9</v>
      </c>
      <c r="B1" s="59"/>
      <c r="C1" s="59"/>
      <c r="D1" s="59"/>
    </row>
    <row r="2" spans="1:7" x14ac:dyDescent="0.25">
      <c r="C2" s="2"/>
    </row>
    <row r="3" spans="1:7" x14ac:dyDescent="0.25">
      <c r="A3" s="2" t="s">
        <v>187</v>
      </c>
      <c r="B3" t="s">
        <v>435</v>
      </c>
      <c r="C3" s="2"/>
    </row>
    <row r="4" spans="1:7" x14ac:dyDescent="0.25">
      <c r="A4" s="25" t="s">
        <v>10</v>
      </c>
      <c r="B4" s="26" t="s">
        <v>18</v>
      </c>
      <c r="C4" s="26"/>
      <c r="D4" s="26"/>
    </row>
    <row r="5" spans="1:7" ht="20.100000000000001" customHeight="1" thickBot="1" x14ac:dyDescent="0.3">
      <c r="A5" s="24" t="s">
        <v>6</v>
      </c>
      <c r="B5" s="24" t="s">
        <v>7</v>
      </c>
      <c r="C5" s="24" t="s">
        <v>8</v>
      </c>
      <c r="D5" s="24" t="s">
        <v>19</v>
      </c>
    </row>
    <row r="6" spans="1:7" ht="20.100000000000001" customHeight="1" thickTop="1" x14ac:dyDescent="0.25">
      <c r="A6" s="60" t="s">
        <v>11</v>
      </c>
      <c r="B6" s="61"/>
      <c r="C6" s="61"/>
      <c r="D6" s="62"/>
    </row>
    <row r="7" spans="1:7" ht="18.95" customHeight="1" x14ac:dyDescent="0.25">
      <c r="A7" s="5">
        <v>1</v>
      </c>
      <c r="B7" s="10" t="s">
        <v>436</v>
      </c>
      <c r="C7" s="5" t="s">
        <v>657</v>
      </c>
      <c r="D7" s="11">
        <f>SUM('Mei 2023'!X87)</f>
        <v>5800306</v>
      </c>
    </row>
    <row r="8" spans="1:7" ht="18.95" customHeight="1" x14ac:dyDescent="0.25">
      <c r="A8" s="5">
        <v>2</v>
      </c>
      <c r="B8" s="5" t="s">
        <v>437</v>
      </c>
      <c r="C8" s="5" t="s">
        <v>653</v>
      </c>
      <c r="D8" s="11">
        <v>10000000</v>
      </c>
    </row>
    <row r="9" spans="1:7" ht="18.95" customHeight="1" x14ac:dyDescent="0.25">
      <c r="A9" s="5">
        <v>3</v>
      </c>
      <c r="B9" s="5" t="s">
        <v>441</v>
      </c>
      <c r="C9" s="5" t="s">
        <v>653</v>
      </c>
      <c r="D9" s="11">
        <v>10000000</v>
      </c>
    </row>
    <row r="10" spans="1:7" ht="18.95" customHeight="1" x14ac:dyDescent="0.25">
      <c r="A10" s="5">
        <v>4</v>
      </c>
      <c r="B10" s="5" t="s">
        <v>440</v>
      </c>
      <c r="C10" s="5" t="s">
        <v>653</v>
      </c>
      <c r="D10" s="11">
        <v>15000000</v>
      </c>
    </row>
    <row r="11" spans="1:7" ht="18.95" customHeight="1" x14ac:dyDescent="0.25">
      <c r="A11" s="53" t="s">
        <v>40</v>
      </c>
      <c r="B11" s="54"/>
      <c r="C11" s="55"/>
      <c r="D11" s="11">
        <f>SUM(D7:D10)</f>
        <v>40800306</v>
      </c>
    </row>
    <row r="12" spans="1:7" ht="18.95" customHeight="1" x14ac:dyDescent="0.25">
      <c r="A12" s="63" t="s">
        <v>0</v>
      </c>
      <c r="B12" s="64"/>
      <c r="C12" s="64"/>
      <c r="D12" s="65"/>
    </row>
    <row r="13" spans="1:7" ht="18.95" customHeight="1" x14ac:dyDescent="0.25">
      <c r="A13" s="5">
        <v>1</v>
      </c>
      <c r="B13" s="5" t="s">
        <v>442</v>
      </c>
      <c r="C13" s="5" t="s">
        <v>443</v>
      </c>
      <c r="D13" s="11">
        <v>3263000</v>
      </c>
    </row>
    <row r="14" spans="1:7" ht="27" customHeight="1" x14ac:dyDescent="0.25">
      <c r="A14" s="5">
        <v>2</v>
      </c>
      <c r="B14" s="5" t="s">
        <v>442</v>
      </c>
      <c r="C14" s="5" t="s">
        <v>275</v>
      </c>
      <c r="D14" s="11">
        <v>693000</v>
      </c>
    </row>
    <row r="15" spans="1:7" ht="18.95" customHeight="1" x14ac:dyDescent="0.25">
      <c r="A15" s="5">
        <v>3</v>
      </c>
      <c r="B15" s="5" t="s">
        <v>442</v>
      </c>
      <c r="C15" s="5" t="s">
        <v>444</v>
      </c>
      <c r="D15" s="11">
        <v>99000</v>
      </c>
    </row>
    <row r="16" spans="1:7" ht="18.95" customHeight="1" x14ac:dyDescent="0.25">
      <c r="A16" s="5">
        <v>4</v>
      </c>
      <c r="B16" s="5" t="s">
        <v>442</v>
      </c>
      <c r="C16" s="5" t="s">
        <v>445</v>
      </c>
      <c r="D16" s="11">
        <v>154500</v>
      </c>
      <c r="G16" s="20"/>
    </row>
    <row r="17" spans="1:7" ht="18.95" customHeight="1" x14ac:dyDescent="0.25">
      <c r="A17" s="5">
        <v>5</v>
      </c>
      <c r="B17" s="5" t="s">
        <v>442</v>
      </c>
      <c r="C17" s="5" t="s">
        <v>198</v>
      </c>
      <c r="D17" s="11">
        <v>1800000</v>
      </c>
      <c r="G17" s="20"/>
    </row>
    <row r="18" spans="1:7" ht="18.95" customHeight="1" x14ac:dyDescent="0.25">
      <c r="A18" s="5">
        <v>6</v>
      </c>
      <c r="B18" s="5" t="s">
        <v>442</v>
      </c>
      <c r="C18" s="5" t="s">
        <v>59</v>
      </c>
      <c r="D18" s="11">
        <v>327000</v>
      </c>
    </row>
    <row r="19" spans="1:7" ht="18.95" customHeight="1" x14ac:dyDescent="0.25">
      <c r="A19" s="5">
        <v>7</v>
      </c>
      <c r="B19" s="5" t="s">
        <v>446</v>
      </c>
      <c r="C19" s="5" t="s">
        <v>275</v>
      </c>
      <c r="D19" s="11">
        <v>724000</v>
      </c>
    </row>
    <row r="20" spans="1:7" ht="18.95" customHeight="1" x14ac:dyDescent="0.25">
      <c r="A20" s="5">
        <v>8</v>
      </c>
      <c r="B20" s="5" t="s">
        <v>446</v>
      </c>
      <c r="C20" s="5" t="s">
        <v>447</v>
      </c>
      <c r="D20" s="11">
        <v>2590000</v>
      </c>
    </row>
    <row r="21" spans="1:7" ht="18.95" customHeight="1" x14ac:dyDescent="0.25">
      <c r="A21" s="5">
        <v>9</v>
      </c>
      <c r="B21" s="5" t="s">
        <v>446</v>
      </c>
      <c r="C21" s="5" t="s">
        <v>448</v>
      </c>
      <c r="D21" s="11">
        <v>376000</v>
      </c>
    </row>
    <row r="22" spans="1:7" ht="18.95" customHeight="1" x14ac:dyDescent="0.25">
      <c r="A22" s="5">
        <v>10</v>
      </c>
      <c r="B22" s="5" t="s">
        <v>446</v>
      </c>
      <c r="C22" s="5" t="s">
        <v>449</v>
      </c>
      <c r="D22" s="11">
        <v>33000</v>
      </c>
    </row>
    <row r="23" spans="1:7" ht="18.95" customHeight="1" x14ac:dyDescent="0.25">
      <c r="A23" s="5">
        <v>11</v>
      </c>
      <c r="B23" s="5" t="s">
        <v>446</v>
      </c>
      <c r="C23" s="5" t="s">
        <v>452</v>
      </c>
      <c r="D23" s="11">
        <v>289000</v>
      </c>
    </row>
    <row r="24" spans="1:7" ht="18.95" customHeight="1" x14ac:dyDescent="0.25">
      <c r="A24" s="5">
        <v>12</v>
      </c>
      <c r="B24" s="5" t="s">
        <v>446</v>
      </c>
      <c r="C24" s="5" t="s">
        <v>450</v>
      </c>
      <c r="D24" s="11">
        <v>397000</v>
      </c>
    </row>
    <row r="25" spans="1:7" ht="18.95" customHeight="1" x14ac:dyDescent="0.25">
      <c r="A25" s="5">
        <v>13</v>
      </c>
      <c r="B25" s="5" t="s">
        <v>438</v>
      </c>
      <c r="C25" s="5" t="s">
        <v>451</v>
      </c>
      <c r="D25" s="11">
        <v>250000</v>
      </c>
    </row>
    <row r="26" spans="1:7" ht="18.95" customHeight="1" x14ac:dyDescent="0.25">
      <c r="A26" s="5">
        <v>14</v>
      </c>
      <c r="B26" s="5" t="s">
        <v>438</v>
      </c>
      <c r="C26" s="5" t="s">
        <v>275</v>
      </c>
      <c r="D26" s="11">
        <v>660000</v>
      </c>
    </row>
    <row r="27" spans="1:7" ht="18.95" customHeight="1" x14ac:dyDescent="0.25">
      <c r="A27" s="5">
        <v>15</v>
      </c>
      <c r="B27" s="5" t="s">
        <v>438</v>
      </c>
      <c r="C27" s="5" t="s">
        <v>453</v>
      </c>
      <c r="D27" s="11">
        <v>750000</v>
      </c>
    </row>
    <row r="28" spans="1:7" ht="18.95" customHeight="1" x14ac:dyDescent="0.25">
      <c r="A28" s="5">
        <v>16</v>
      </c>
      <c r="B28" s="5" t="s">
        <v>439</v>
      </c>
      <c r="C28" s="5" t="s">
        <v>275</v>
      </c>
      <c r="D28" s="11">
        <v>1352000</v>
      </c>
    </row>
    <row r="29" spans="1:7" ht="18.95" customHeight="1" x14ac:dyDescent="0.25">
      <c r="A29" s="5">
        <v>17</v>
      </c>
      <c r="B29" s="5" t="s">
        <v>439</v>
      </c>
      <c r="C29" s="5" t="s">
        <v>454</v>
      </c>
      <c r="D29" s="11">
        <v>36000</v>
      </c>
    </row>
    <row r="30" spans="1:7" ht="18.95" customHeight="1" x14ac:dyDescent="0.25">
      <c r="A30" s="5">
        <v>18</v>
      </c>
      <c r="B30" s="5" t="s">
        <v>439</v>
      </c>
      <c r="C30" s="5" t="s">
        <v>455</v>
      </c>
      <c r="D30" s="11">
        <v>42000</v>
      </c>
    </row>
    <row r="31" spans="1:7" ht="18.95" customHeight="1" x14ac:dyDescent="0.25">
      <c r="A31" s="5">
        <v>19</v>
      </c>
      <c r="B31" s="5" t="s">
        <v>439</v>
      </c>
      <c r="C31" s="5" t="s">
        <v>456</v>
      </c>
      <c r="D31" s="11">
        <v>350000</v>
      </c>
    </row>
    <row r="32" spans="1:7" ht="18.95" customHeight="1" x14ac:dyDescent="0.25">
      <c r="A32" s="5">
        <v>20</v>
      </c>
      <c r="B32" s="5" t="s">
        <v>439</v>
      </c>
      <c r="C32" s="5" t="s">
        <v>457</v>
      </c>
      <c r="D32" s="11">
        <v>96000</v>
      </c>
    </row>
    <row r="33" spans="1:4" ht="18.95" customHeight="1" x14ac:dyDescent="0.25">
      <c r="A33" s="5">
        <v>21</v>
      </c>
      <c r="B33" s="5" t="s">
        <v>439</v>
      </c>
      <c r="C33" s="5" t="s">
        <v>458</v>
      </c>
      <c r="D33" s="11">
        <v>3870000</v>
      </c>
    </row>
    <row r="34" spans="1:4" ht="18.95" customHeight="1" x14ac:dyDescent="0.25">
      <c r="A34" s="5">
        <v>22</v>
      </c>
      <c r="B34" s="5" t="s">
        <v>459</v>
      </c>
      <c r="C34" s="5" t="s">
        <v>243</v>
      </c>
      <c r="D34" s="11">
        <v>696000</v>
      </c>
    </row>
    <row r="35" spans="1:4" ht="18.95" customHeight="1" x14ac:dyDescent="0.25">
      <c r="A35" s="5">
        <v>23</v>
      </c>
      <c r="B35" s="5" t="s">
        <v>459</v>
      </c>
      <c r="C35" s="5" t="s">
        <v>460</v>
      </c>
      <c r="D35" s="11">
        <v>988000</v>
      </c>
    </row>
    <row r="36" spans="1:4" ht="18.95" customHeight="1" x14ac:dyDescent="0.25">
      <c r="A36" s="5">
        <v>24</v>
      </c>
      <c r="B36" s="5" t="s">
        <v>459</v>
      </c>
      <c r="C36" s="5" t="s">
        <v>461</v>
      </c>
      <c r="D36" s="11">
        <v>1670000</v>
      </c>
    </row>
    <row r="37" spans="1:4" ht="18.95" customHeight="1" x14ac:dyDescent="0.25">
      <c r="A37" s="5">
        <v>25</v>
      </c>
      <c r="B37" s="5" t="s">
        <v>459</v>
      </c>
      <c r="C37" s="5" t="s">
        <v>462</v>
      </c>
      <c r="D37" s="11">
        <v>54000</v>
      </c>
    </row>
    <row r="38" spans="1:4" ht="18.95" customHeight="1" x14ac:dyDescent="0.25">
      <c r="A38" s="5">
        <v>26</v>
      </c>
      <c r="B38" s="29"/>
      <c r="C38" s="3"/>
      <c r="D38" s="11"/>
    </row>
    <row r="39" spans="1:4" ht="20.100000000000001" customHeight="1" x14ac:dyDescent="0.25">
      <c r="A39" s="5">
        <v>27</v>
      </c>
      <c r="B39" s="29"/>
      <c r="C39" s="23"/>
      <c r="D39" s="11"/>
    </row>
    <row r="40" spans="1:4" ht="18" customHeight="1" x14ac:dyDescent="0.25">
      <c r="A40" s="5">
        <v>28</v>
      </c>
      <c r="B40" s="29"/>
      <c r="C40" s="23"/>
      <c r="D40" s="11"/>
    </row>
    <row r="41" spans="1:4" ht="18" customHeight="1" x14ac:dyDescent="0.25">
      <c r="A41" s="5">
        <v>29</v>
      </c>
      <c r="B41" s="29"/>
      <c r="C41" s="23"/>
      <c r="D41" s="11"/>
    </row>
    <row r="42" spans="1:4" ht="18" customHeight="1" x14ac:dyDescent="0.25">
      <c r="A42" s="5">
        <v>30</v>
      </c>
      <c r="B42" s="4"/>
      <c r="C42" s="4"/>
      <c r="D42" s="4"/>
    </row>
    <row r="43" spans="1:4" ht="18" customHeight="1" x14ac:dyDescent="0.25">
      <c r="A43" s="5">
        <v>31</v>
      </c>
      <c r="B43" s="4"/>
      <c r="C43" s="4"/>
      <c r="D43" s="4"/>
    </row>
    <row r="44" spans="1:4" ht="18" customHeight="1" x14ac:dyDescent="0.25">
      <c r="A44" s="5">
        <v>32</v>
      </c>
      <c r="B44" s="4"/>
      <c r="C44" s="4"/>
      <c r="D44" s="4"/>
    </row>
    <row r="45" spans="1:4" ht="18" customHeight="1" x14ac:dyDescent="0.25">
      <c r="A45" s="53" t="s">
        <v>40</v>
      </c>
      <c r="B45" s="54"/>
      <c r="C45" s="55"/>
      <c r="D45" s="12">
        <f>SUM(D13:D44)</f>
        <v>21559500</v>
      </c>
    </row>
    <row r="46" spans="1:4" ht="18" customHeight="1" x14ac:dyDescent="0.25">
      <c r="A46" s="56" t="s">
        <v>1</v>
      </c>
      <c r="B46" s="57"/>
      <c r="C46" s="57"/>
      <c r="D46" s="58"/>
    </row>
    <row r="47" spans="1:4" ht="18" customHeight="1" x14ac:dyDescent="0.25">
      <c r="A47" s="33">
        <v>1</v>
      </c>
      <c r="B47" s="29" t="s">
        <v>463</v>
      </c>
      <c r="C47" s="5" t="s">
        <v>47</v>
      </c>
      <c r="D47" s="11">
        <v>929500</v>
      </c>
    </row>
    <row r="48" spans="1:4" ht="18" customHeight="1" x14ac:dyDescent="0.25">
      <c r="A48" s="5">
        <v>2</v>
      </c>
      <c r="B48" s="29" t="s">
        <v>469</v>
      </c>
      <c r="C48" s="5" t="s">
        <v>464</v>
      </c>
      <c r="D48" s="11">
        <v>1545000</v>
      </c>
    </row>
    <row r="49" spans="1:4" ht="18" customHeight="1" x14ac:dyDescent="0.25">
      <c r="A49" s="33">
        <v>3</v>
      </c>
      <c r="B49" s="29" t="s">
        <v>470</v>
      </c>
      <c r="C49" s="5" t="s">
        <v>465</v>
      </c>
      <c r="D49" s="11">
        <v>1300000</v>
      </c>
    </row>
    <row r="50" spans="1:4" ht="18" customHeight="1" x14ac:dyDescent="0.25">
      <c r="A50" s="5">
        <v>4</v>
      </c>
      <c r="B50" s="29" t="s">
        <v>471</v>
      </c>
      <c r="C50" s="5" t="s">
        <v>466</v>
      </c>
      <c r="D50" s="11">
        <v>1560000</v>
      </c>
    </row>
    <row r="51" spans="1:4" ht="18" customHeight="1" x14ac:dyDescent="0.25">
      <c r="A51" s="33">
        <v>5</v>
      </c>
      <c r="B51" s="29" t="s">
        <v>472</v>
      </c>
      <c r="C51" s="5" t="s">
        <v>467</v>
      </c>
      <c r="D51" s="11">
        <v>1560000</v>
      </c>
    </row>
    <row r="52" spans="1:4" ht="18" customHeight="1" x14ac:dyDescent="0.25">
      <c r="A52" s="5">
        <v>6</v>
      </c>
      <c r="B52" s="29" t="s">
        <v>472</v>
      </c>
      <c r="C52" s="5" t="s">
        <v>468</v>
      </c>
      <c r="D52" s="11">
        <v>1287500</v>
      </c>
    </row>
    <row r="53" spans="1:4" ht="18" customHeight="1" x14ac:dyDescent="0.25">
      <c r="A53" s="33">
        <v>7</v>
      </c>
      <c r="B53" s="29" t="s">
        <v>473</v>
      </c>
      <c r="C53" s="50" t="s">
        <v>328</v>
      </c>
      <c r="D53" s="11">
        <v>1545000</v>
      </c>
    </row>
    <row r="54" spans="1:4" ht="18" customHeight="1" x14ac:dyDescent="0.25">
      <c r="A54" s="5">
        <v>8</v>
      </c>
      <c r="B54" s="29"/>
      <c r="C54" s="3"/>
      <c r="D54" s="11"/>
    </row>
    <row r="55" spans="1:4" ht="18" customHeight="1" x14ac:dyDescent="0.25">
      <c r="A55" s="6">
        <v>9</v>
      </c>
      <c r="B55" s="29"/>
      <c r="C55" s="3"/>
      <c r="D55" s="11"/>
    </row>
    <row r="56" spans="1:4" ht="18" customHeight="1" x14ac:dyDescent="0.25">
      <c r="A56" s="5">
        <v>10</v>
      </c>
      <c r="B56" s="29"/>
      <c r="C56" s="3"/>
      <c r="D56" s="11"/>
    </row>
    <row r="57" spans="1:4" ht="18" customHeight="1" x14ac:dyDescent="0.25">
      <c r="A57" s="6">
        <v>11</v>
      </c>
      <c r="B57" s="29"/>
      <c r="C57" s="23"/>
      <c r="D57" s="11"/>
    </row>
    <row r="58" spans="1:4" ht="18" customHeight="1" x14ac:dyDescent="0.25">
      <c r="A58" s="6">
        <v>12</v>
      </c>
      <c r="B58" s="32"/>
      <c r="C58" s="32"/>
      <c r="D58" s="32"/>
    </row>
    <row r="59" spans="1:4" ht="18" customHeight="1" x14ac:dyDescent="0.25">
      <c r="A59" s="6">
        <v>13</v>
      </c>
      <c r="B59" s="4"/>
      <c r="C59" s="4"/>
      <c r="D59" s="4"/>
    </row>
    <row r="60" spans="1:4" ht="18" customHeight="1" x14ac:dyDescent="0.25">
      <c r="A60" s="5">
        <v>14</v>
      </c>
      <c r="B60" s="4"/>
      <c r="C60" s="4"/>
      <c r="D60" s="4"/>
    </row>
    <row r="61" spans="1:4" ht="18" customHeight="1" x14ac:dyDescent="0.25">
      <c r="A61" s="6">
        <v>15</v>
      </c>
      <c r="B61" s="4"/>
      <c r="C61" s="4"/>
      <c r="D61" s="4"/>
    </row>
    <row r="62" spans="1:4" ht="18" customHeight="1" x14ac:dyDescent="0.25">
      <c r="A62" s="53" t="s">
        <v>40</v>
      </c>
      <c r="B62" s="54"/>
      <c r="C62" s="55"/>
      <c r="D62" s="12">
        <f>SUM(D47:D61)</f>
        <v>9727000</v>
      </c>
    </row>
    <row r="63" spans="1:4" ht="18" customHeight="1" x14ac:dyDescent="0.25">
      <c r="A63" s="56" t="s">
        <v>3</v>
      </c>
      <c r="B63" s="57"/>
      <c r="C63" s="57"/>
      <c r="D63" s="43"/>
    </row>
    <row r="64" spans="1:4" ht="18" customHeight="1" x14ac:dyDescent="0.25">
      <c r="A64" s="6">
        <v>1</v>
      </c>
      <c r="B64" s="29" t="s">
        <v>470</v>
      </c>
      <c r="C64" s="6" t="s">
        <v>474</v>
      </c>
      <c r="D64" s="11">
        <v>760000</v>
      </c>
    </row>
    <row r="65" spans="1:4" ht="18" customHeight="1" x14ac:dyDescent="0.25">
      <c r="A65" s="6">
        <v>2</v>
      </c>
      <c r="B65" s="29" t="s">
        <v>470</v>
      </c>
      <c r="C65" s="6" t="s">
        <v>475</v>
      </c>
      <c r="D65" s="11">
        <v>19500</v>
      </c>
    </row>
    <row r="66" spans="1:4" ht="18" customHeight="1" x14ac:dyDescent="0.25">
      <c r="A66" s="6">
        <v>3</v>
      </c>
      <c r="B66" s="29" t="s">
        <v>472</v>
      </c>
      <c r="C66" s="5" t="s">
        <v>476</v>
      </c>
      <c r="D66" s="11">
        <v>570000</v>
      </c>
    </row>
    <row r="67" spans="1:4" ht="18" customHeight="1" x14ac:dyDescent="0.25">
      <c r="A67" s="6">
        <v>4</v>
      </c>
      <c r="B67" s="4"/>
      <c r="C67" s="3"/>
      <c r="D67" s="11"/>
    </row>
    <row r="68" spans="1:4" ht="18" customHeight="1" x14ac:dyDescent="0.25">
      <c r="A68" s="6">
        <v>5</v>
      </c>
      <c r="B68" s="4"/>
      <c r="C68" s="3"/>
      <c r="D68" s="11"/>
    </row>
    <row r="69" spans="1:4" ht="18" customHeight="1" x14ac:dyDescent="0.25">
      <c r="A69" s="53" t="s">
        <v>40</v>
      </c>
      <c r="B69" s="54"/>
      <c r="C69" s="55"/>
      <c r="D69" s="12">
        <f>SUM(D64:D68)</f>
        <v>1349500</v>
      </c>
    </row>
    <row r="70" spans="1:4" ht="18" customHeight="1" x14ac:dyDescent="0.25">
      <c r="A70" s="56" t="s">
        <v>5</v>
      </c>
      <c r="B70" s="57"/>
      <c r="C70" s="57"/>
      <c r="D70" s="43"/>
    </row>
    <row r="71" spans="1:4" ht="15.75" x14ac:dyDescent="0.25">
      <c r="A71" s="5">
        <v>1</v>
      </c>
      <c r="B71" s="10"/>
      <c r="C71" s="3"/>
      <c r="D71" s="11"/>
    </row>
    <row r="72" spans="1:4" ht="15.75" x14ac:dyDescent="0.25">
      <c r="A72" s="5">
        <v>2</v>
      </c>
      <c r="B72" s="6"/>
      <c r="C72" s="3"/>
      <c r="D72" s="11"/>
    </row>
    <row r="73" spans="1:4" ht="15.75" x14ac:dyDescent="0.25">
      <c r="A73" s="5">
        <v>3</v>
      </c>
      <c r="B73" s="6"/>
      <c r="C73" s="3"/>
      <c r="D73" s="11"/>
    </row>
    <row r="74" spans="1:4" ht="15.75" x14ac:dyDescent="0.25">
      <c r="A74" s="53" t="s">
        <v>40</v>
      </c>
      <c r="B74" s="54"/>
      <c r="C74" s="55"/>
      <c r="D74" s="12">
        <f>SUM(D71:D73)</f>
        <v>0</v>
      </c>
    </row>
    <row r="75" spans="1:4" x14ac:dyDescent="0.25">
      <c r="A75" s="56" t="s">
        <v>2</v>
      </c>
      <c r="B75" s="57"/>
      <c r="C75" s="57"/>
      <c r="D75" s="43"/>
    </row>
    <row r="76" spans="1:4" ht="15.75" x14ac:dyDescent="0.25">
      <c r="A76" s="5">
        <v>1</v>
      </c>
      <c r="B76" s="4"/>
      <c r="C76" s="3"/>
      <c r="D76" s="11"/>
    </row>
    <row r="77" spans="1:4" ht="15.75" x14ac:dyDescent="0.25">
      <c r="A77" s="5">
        <v>2</v>
      </c>
      <c r="B77" s="4"/>
      <c r="C77" s="3"/>
      <c r="D77" s="11"/>
    </row>
    <row r="78" spans="1:4" ht="15.75" x14ac:dyDescent="0.25">
      <c r="A78" s="5">
        <v>3</v>
      </c>
      <c r="B78" s="4"/>
      <c r="C78" s="3"/>
      <c r="D78" s="11"/>
    </row>
    <row r="79" spans="1:4" ht="15.75" x14ac:dyDescent="0.25">
      <c r="A79" s="53" t="s">
        <v>40</v>
      </c>
      <c r="B79" s="54"/>
      <c r="C79" s="55"/>
      <c r="D79" s="12">
        <f>SUM(D76:D78)</f>
        <v>0</v>
      </c>
    </row>
    <row r="80" spans="1:4" x14ac:dyDescent="0.25">
      <c r="A80" s="56" t="s">
        <v>4</v>
      </c>
      <c r="B80" s="57"/>
      <c r="C80" s="57"/>
      <c r="D80" s="43"/>
    </row>
    <row r="81" spans="1:4" ht="15.75" x14ac:dyDescent="0.25">
      <c r="A81" s="5">
        <v>1</v>
      </c>
      <c r="B81" s="4"/>
      <c r="C81" s="5" t="s">
        <v>118</v>
      </c>
      <c r="D81" s="11">
        <v>150000</v>
      </c>
    </row>
    <row r="82" spans="1:4" ht="15.75" x14ac:dyDescent="0.25">
      <c r="A82" s="5">
        <v>2</v>
      </c>
      <c r="B82" s="4"/>
      <c r="C82" s="5" t="s">
        <v>477</v>
      </c>
      <c r="D82" s="11">
        <v>169500</v>
      </c>
    </row>
    <row r="83" spans="1:4" ht="15.75" x14ac:dyDescent="0.25">
      <c r="A83" s="5">
        <v>3</v>
      </c>
      <c r="B83" s="4"/>
      <c r="C83" s="3"/>
      <c r="D83" s="11"/>
    </row>
    <row r="84" spans="1:4" ht="15.75" x14ac:dyDescent="0.25">
      <c r="A84" s="53" t="s">
        <v>40</v>
      </c>
      <c r="B84" s="54"/>
      <c r="C84" s="55"/>
      <c r="D84" s="12">
        <f>SUM(D81:D83)</f>
        <v>319500</v>
      </c>
    </row>
    <row r="85" spans="1:4" ht="15.75" x14ac:dyDescent="0.25">
      <c r="A85" s="53" t="s">
        <v>21</v>
      </c>
      <c r="B85" s="54"/>
      <c r="C85" s="55"/>
      <c r="D85" s="11">
        <f>SUM(D11)</f>
        <v>40800306</v>
      </c>
    </row>
    <row r="86" spans="1:4" ht="15.75" x14ac:dyDescent="0.25">
      <c r="A86" s="53" t="s">
        <v>22</v>
      </c>
      <c r="B86" s="54"/>
      <c r="C86" s="55"/>
      <c r="D86" s="11">
        <f>SUM(D45,D62,D69,D74,D79,D84)</f>
        <v>32955500</v>
      </c>
    </row>
    <row r="87" spans="1:4" ht="15.75" x14ac:dyDescent="0.25">
      <c r="A87" s="53" t="s">
        <v>23</v>
      </c>
      <c r="B87" s="54"/>
      <c r="C87" s="55"/>
      <c r="D87" s="11">
        <f>SUM(D85-D86)</f>
        <v>7844806</v>
      </c>
    </row>
    <row r="90" spans="1:4" x14ac:dyDescent="0.25">
      <c r="B90" t="s">
        <v>12</v>
      </c>
      <c r="D90" s="51" t="s">
        <v>666</v>
      </c>
    </row>
    <row r="91" spans="1:4" x14ac:dyDescent="0.25">
      <c r="B91" t="s">
        <v>13</v>
      </c>
      <c r="D91" t="s">
        <v>14</v>
      </c>
    </row>
    <row r="94" spans="1:4" x14ac:dyDescent="0.25">
      <c r="B94" t="s">
        <v>15</v>
      </c>
      <c r="D94" t="s">
        <v>16</v>
      </c>
    </row>
  </sheetData>
  <mergeCells count="18">
    <mergeCell ref="A87:C87"/>
    <mergeCell ref="A46:D46"/>
    <mergeCell ref="A62:C62"/>
    <mergeCell ref="A63:C63"/>
    <mergeCell ref="A69:C69"/>
    <mergeCell ref="A70:C70"/>
    <mergeCell ref="A74:C74"/>
    <mergeCell ref="A75:C75"/>
    <mergeCell ref="A79:C79"/>
    <mergeCell ref="A86:C86"/>
    <mergeCell ref="A80:C80"/>
    <mergeCell ref="A84:C84"/>
    <mergeCell ref="A85:C85"/>
    <mergeCell ref="A1:D1"/>
    <mergeCell ref="A6:D6"/>
    <mergeCell ref="A11:C11"/>
    <mergeCell ref="A12:D12"/>
    <mergeCell ref="A45:C45"/>
  </mergeCells>
  <phoneticPr fontId="8" type="noConversion"/>
  <printOptions horizontalCentered="1"/>
  <pageMargins left="0.25" right="0.25" top="0.5" bottom="0.25" header="0.3" footer="0.3"/>
  <pageSetup scale="75" orientation="portrait" horizontalDpi="0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Januari 2023</vt:lpstr>
      <vt:lpstr>Februari 2023</vt:lpstr>
      <vt:lpstr>Maret 2023</vt:lpstr>
      <vt:lpstr>Mei 2023</vt:lpstr>
      <vt:lpstr>Juni 2023</vt:lpstr>
      <vt:lpstr>'Februari 2023'!Print_Area</vt:lpstr>
      <vt:lpstr>'Januari 2023'!Print_Area</vt:lpstr>
      <vt:lpstr>'Februari 2023'!Print_Titles</vt:lpstr>
      <vt:lpstr>'Januari 2023'!Print_Titles</vt:lpstr>
      <vt:lpstr>'Juni 2023'!Print_Titles</vt:lpstr>
      <vt:lpstr>'Maret 2023'!Print_Titles</vt:lpstr>
      <vt:lpstr>'Mei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2023-06-19T05:01:33Z</cp:lastPrinted>
  <dcterms:created xsi:type="dcterms:W3CDTF">2023-01-16T00:16:08Z</dcterms:created>
  <dcterms:modified xsi:type="dcterms:W3CDTF">2023-06-21T05:34:03Z</dcterms:modified>
</cp:coreProperties>
</file>